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Info" sheetId="2" r:id="rId1"/>
    <sheet name="evModel" sheetId="1" r:id="rId2"/>
  </sheets>
  <definedNames>
    <definedName name="_Ref298969021" localSheetId="1">evModel!#REF!</definedName>
  </definedNames>
  <calcPr calcId="152511"/>
</workbook>
</file>

<file path=xl/calcChain.xml><?xml version="1.0" encoding="utf-8"?>
<calcChain xmlns="http://schemas.openxmlformats.org/spreadsheetml/2006/main">
  <c r="N32" i="1" l="1"/>
  <c r="G35" i="1"/>
  <c r="X7" i="1" l="1"/>
  <c r="X6" i="1"/>
  <c r="W5" i="1"/>
  <c r="X5" i="1" s="1"/>
  <c r="X4" i="1"/>
  <c r="X3" i="1"/>
</calcChain>
</file>

<file path=xl/comments1.xml><?xml version="1.0" encoding="utf-8"?>
<comments xmlns="http://schemas.openxmlformats.org/spreadsheetml/2006/main">
  <authors>
    <author>Author</author>
  </authors>
  <commentList>
    <comment ref="I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METHOD TO CALCULATE FR AREA BASED ON
http://nepis.epa.gov/Exe/ZyNET.exe/9100WXUC.TXT?ZyActionD=ZyDocument&amp;Client=EPA&amp;Index=1976+Thru+1980&amp;Docs=&amp;Query=&amp;Time=&amp;EndTime=&amp;SearchMethod=1&amp;TocRestrict=n&amp;Toc=&amp;TocEntry=&amp;QField=&amp;QFieldYear=&amp;QFieldMonth=&amp;QFieldDay=&amp;IntQFieldOp=0&amp;ExtQFieldOp=0&amp;XmlQuery=&amp;File=D%3A%5Czyfiles%5CIndex%20Data%5C76thru80%5CTxt%5C00000019%5C9100WXUC.txt&amp;User=ANONYMOUS&amp;Password=anonymous&amp;SortMethod=h%7C-&amp;MaximumDocuments=1&amp;FuzzyDegree=0&amp;ImageQuality=r75g8/r75g8/x150y150g16/i425&amp;Display=p%7Cf&amp;DefSeekPage=x&amp;SearchBack=ZyActionL&amp;Back=ZyActionS&amp;BackDesc=Results%20page&amp;MaximumPages=1&amp;ZyEntry=1&amp;SeekPage=x&amp;ZyPURL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http://www.cars.com/go/compare/trimCompare.jsp?acodes=USC20FSC011A0,USC20MBCA51A0,USC20BMC451A0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can't find value on google.
Assumed.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http://www.cars.com/go/compare/trimCompare.jsp?acodes=USC20FSC011A0,USC20MBCA51A0,USC20BMC451A0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don't have fast charge option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http://www.fueleconomy.gov/feg/pdfs/guides/FEG2012.pdf</t>
        </r>
      </text>
    </comment>
    <comment ref="R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http://www.fueleconomy.gov/feg/Find.do?action=sbs&amp;id=32516&amp;id=32655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http://www.fueleconomy.gov/feg/pdfs/guides/FEG2012.pdf</t>
        </r>
      </text>
    </comment>
    <comment ref="W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http://www.fueleconomy.gov/feg/pdfs/guides/FEG2012.pdf</t>
        </r>
      </text>
    </comment>
    <comment ref="Y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http://www.fueleconomy.gov/feg/Find.do?action=sbs&amp;id=32516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Opel Ampera in Europe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http://en.wikipedia.org/wiki/Automobile_drag_coefficient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can't find value on google.
Assumed.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apenas 65% é usavel
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http://www.fueleconomy.gov/feg/pdfs/guides/FEG2013.pdf</t>
        </r>
      </text>
    </comment>
    <comment ref="V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http://www.fueleconomy.gov/feg/pdfs/guides/FEG2012.pdf</t>
        </r>
      </text>
    </comment>
    <comment ref="W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http://www.fueleconomy.gov/feg/pdfs/guides/FEG2012.pdf</t>
        </r>
      </text>
    </comment>
    <comment ref="Y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http://www.fueleconomy.gov/feg/Find.do?action=sbs&amp;id=32655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Author:
atencao q pode ser 0,30</t>
        </r>
        <r>
          <rPr>
            <sz val="9"/>
            <color indexed="81"/>
            <rFont val="Tahoma"/>
            <family val="2"/>
          </rPr>
          <t xml:space="preserve">
http://www.nxtbook.com/nxtbooks/sae/10EVSD1104/index.php?lre=1:3131394433443637344442344144344633373441453033413937384646463337#/38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http://en.wikipedia.org/wiki/Automobile_drag_coefficient</t>
        </r>
      </text>
    </comment>
    <comment ref="V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http://www.fueleconomy.gov/feg/pdfs/guides/FEG2013.pdf</t>
        </r>
      </text>
    </comment>
    <comment ref="W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http://www.fueleconomy.gov/feg/pdfs/guides/FEG2013.pdf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http://www.carrosnaweb.com.br/fichadetalhe.asp?codigo=1602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http://info.rnportugal.com/catalogos-renault/PDF/Twizy.pdf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http://info.rnportugal.com/catalogos-renault/PDF/Twizy.pdf</t>
        </r>
      </text>
    </comment>
    <comment ref="V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http://info.rnportugal.com/catalogos-renault/PDF/Twizy.pdf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http://info.rnportugal.com/catalogos-renault/PDF/Twizy.pdf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http://info.rnportugal.com/catalogos-renault/PDF/Twizy.pdf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http://info.rnportugal.com/catalogos-renault/PDF/Fluence-ZE.pdf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http://webcache.googleusercontent.com/search?q=cache:8Eu674gL9H8J:www.autoexpress.co.uk/renault/fluence-ze/40878/renault-fluence-ze-vs-nissan-leaf-specifications+&amp;cd=5&amp;hl=pt-PT&amp;ct=clnk&amp;gl=pt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2,041 mm (with side mirrors)
Height 1,458 mm
FR AREA = W * H * 0,8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http://en.wikipedia.org/wiki/Renault_Fluence_Z.E.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http://info.rnportugal.com/catalogos-renault/PDF/Fluence-ZE.pdf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http://info.rnportugal.com/catalogos-renault/PDF/Fluence-ZE.pdf</t>
        </r>
      </text>
    </comment>
    <comment ref="V1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http://info.rnportugal.com/catalogos-renault/PDF/Fluence-ZE.pdf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http://info.rnportugal.com/catalogos-renault/PDF/ZOE.pdf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http://www.technologicvehicles.com/en/details/709/renault-zoe-ze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1,945 mm (with side mirrors)
Height 1,562 mm
FR AREA = W * H * 0,8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pode ser 22 ou 43 
http://www.renault.co.uk/Resources/PDF/Brochures/zoe.pdf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http://info.rnportugal.com/catalogos-renault/PDF/ZOE.pdf</t>
        </r>
      </text>
    </comment>
    <comment ref="V1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http://info.rnportugal.com/catalogos-renault/PDF/ZOE.pdf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2,187 mm (with side mirrors)
Height 1,445 mm
FR AREA = W * H * 0,8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10/11 twincharger eleva para o dobro - opcional no modelo base
http://www.teslamotors.com/en_EU/models/options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http://www.teslamotors.com/supercharger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http://www.fueleconomy.gov/feg/Find.do?action=sbs&amp;id=32557&amp;id=33367&amp;id=33368&amp;id=33368</t>
        </r>
      </text>
    </comment>
    <comment ref="V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http://www.teslamotors.com/en_EU/models/options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2,187 mm (with side mirrors)
Height 1,445 mm
FR AREA = W * H * 0,8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10/11 twincharger eleva para o dobro
http://www.teslamotors.com/en_EU/models/options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http://www.teslamotors.com/supercharger</t>
        </r>
      </text>
    </comment>
    <comment ref="O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http://www.fueleconomy.gov/feg/Find.do?action=sbs&amp;id=32557&amp;id=33367&amp;id=33368&amp;id=33368</t>
        </r>
      </text>
    </comment>
    <comment ref="V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http://www.teslamotors.com/en_EU/models/options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http://www.cars.com/smart/fortwo-electric-drive/2013/specifications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1,560 mm
Height 1,565 mm
FR AREA = W * H * 0,8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Battery capacity: 17.6 kW·h lithium-ion battery by Deutsche ACCUmotive</t>
        </r>
      </text>
    </comment>
    <comment ref="M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http://www.smart.pt/is-bin/intershop.static/WFS/mpc-pt-Site/-/Editions/Root%20Edition/units/mpc-pt/pt_PT/ng/core/2007/showroom/electricdrive/media/fortwo_ed/ed_flyer.pdf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http://www.smart.pt/is-bin/intershop.static/WFS/mpc-pt-Site/-/Editions/Root%20Edition/units/mpc-pt/pt_PT/ng/core/2007/showroom/electricdrive/media/fortwo_ed/ed_flyer.pdf</t>
        </r>
      </text>
    </comment>
    <comment ref="O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http://www.smart.pt/is-bin/intershop.static/WFS/mpc-pt-Site/-/Editions/Root%20Edition/units/mpc-pt/pt_PT/ng/core/2007/showroom/electricdrive/media/fortwo_ed/ed_flyer.pdf</t>
        </r>
      </text>
    </comment>
    <comment ref="V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http://www.smart.pt/is-bin/intershop.static/WFS/mpc-pt-Site/-/Editions/Root%20Edition/units/mpc-pt/pt_PT/ng/core/2007/showroom/electricdrive/media/fortwo_ed/ed_flyer.pdf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http://www.edmunds.com/fiat/500e/2013/features-specs.html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http://www.allpar.com/cars/adopted/fiat/500e.html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1,63 m
Height 1,49 m
FR AREA = W * H * 0,8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assumed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assumed
</t>
        </r>
      </text>
    </comment>
    <comment ref="V1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87 miles combined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http://www.electric-vehiclenews.com/2013/08/a-week-with-mitsubishi-imiev-plug-in.html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1,475 mm
Height 1,610 mm
FR AREA = W * H * 0,8
http://www.new-imiev.com/en/spec/index.php</t>
        </r>
      </text>
    </comment>
    <comment ref="M1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http://www.plugincars.com/mitsubishi-i-miev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Pode ser 20kW ou 50 kW
http://www.mitsubishi-cars.co.uk/imiev/charging.aspx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1,823 mm
Height 1,484 mm
FR AREA = W * H * 0,8</t>
        </r>
      </text>
    </comment>
    <comment ref="M1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18-20hours =&gt; 19hours
23/19
http://www.leftlanenews.com/new-car-buying/ford/focus-electric/#</t>
        </r>
      </text>
    </comment>
    <comment ref="N1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http://en.wikipedia.org/wiki/Ford_Focus_Electric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1,770 mm
Height 1,550 mm
FR AREA = W * H * 0,8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http://nissanqc.com/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http://www.electric-car-database.com/en/car/Honda/2013+Fit+EV.php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http://www.cleanmpg.com/forums/showthread.php?t=47832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1,695 mm
Height 1,525 mm
FR AREA = W * H * 0,8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http://automobiles.honda.com/fit-ev/specifications.aspx</t>
        </r>
      </text>
    </comment>
    <comment ref="M1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20/12
http://en.wikipedia.org/wiki/Honda_Fit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20/3 hours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http://www.toyota.com/rav4ev/features.html#!/weights_capacities/4480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http://www.toyota.com/rav4ev/features.html#!/dimensions/4480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1,820 mm
Height 1,685 mm
FR AREA = W * H * 0,8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Author:
http://automobiles.honda.com/accord-plug-in/specifications.aspx</t>
        </r>
        <r>
          <rPr>
            <sz val="9"/>
            <color indexed="81"/>
            <rFont val="Tahoma"/>
            <family val="2"/>
          </rPr>
          <t xml:space="preserve">
http://www.metric-conversions.org/pt/peso/libras-em-quilogramas.htm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http://www.topspeed.com/cars/honda/2014-honda-accord-hybrid-ar159503.html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1,849 mm
Height 1,465 mm
FR AREA = W * H * 0,8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http://automobiles.honda.com/accord-plug-in/specifications.aspx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range ev mode 21 km
battery 6.7kwh
6.7/21*1.3=0.41</t>
        </r>
      </text>
    </comment>
    <comment ref="Y2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http://automobiles.honda.com/accord-plug-in/specifications.aspx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http://www.bmw.pt/pt/pt/newvehicles/i/i3/2013/showroom/technical_data.html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http://www.greencarreports.com/news/1085916_2014-bmw-i3-range-extender-heavier-less-electric-range-less-performance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1,571 mm
Height 1,578 mm
FR AREA = W * H * 0,8</t>
        </r>
      </text>
    </comment>
    <comment ref="V2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http://www.bmw.pt/pt/pt/newvehicles/i/i3/2013/showroom/technical_data.html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http://www.bmw.pt/pt/pt/newvehicles/i/i3/2013/showroom/technical_data.html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http://www.greencarreports.com/news/1085916_2014-bmw-i3-range-extender-heavier-less-electric-range-less-performance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1,571 mm
Height 1,578 mm
FR AREA = W * H * 0,8</t>
        </r>
      </text>
    </comment>
    <comment ref="V2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http://www.bmw.pt/pt/pt/newvehicles/i/i3/2013/showroom/technical_data.html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assumed 0.6-0.8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2550*3360*0,8
FR AREA = W * H * 0,8</t>
        </r>
      </text>
    </comment>
    <comment ref="J24" authorId="0" shapeId="0">
      <text>
        <r>
          <rPr>
            <sz val="9"/>
            <color indexed="81"/>
            <rFont val="Tahoma"/>
            <family val="2"/>
          </rPr>
          <t>http://www.byd-auto.net/vehicles/k9/index.php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The system uses the Bi-directional Charging and Discharging technology and will be applied to all BYD electric vehicles.Since it has a direct connection to the grid, the BYD eBUS-12's AC charging system can not only charge the batteries but also transmit electricity into the grid from the batteries
http://www.byd-auto.net/vehicles/k9/index.php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http://www.chevrolet.com/spark-ev-electric-vehicle/specs/dimensions.html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media.gm.com/media/us/en/.../spark-ev/2014.htm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 1,600 mm
Height 1,550 mm
FR AREA = W * H * 0,8
http://revista.webmotors.com.br/testes-e-comparativos/chevrolet-spark-ev-seria-boa-opcao-para-capitais-brasileiras/1333467030405</t>
        </r>
      </text>
    </comment>
    <comment ref="M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21 kWh / 7 h  = 3 
3,3 com perdas
http://www.chevrolet.com/2014-spark-ev-electric-vehicle.html#Chargeitup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http://www.arpem.com/coches/coches/peugeot/ion/modelos-10/peugeot-ion-64.html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assume o valor em comparação ao outro veiculo similar bmw i3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 1,475 mm
Height 1,608 mm
FR AREA = W * H * 0,8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http://www.arpem.com/coches/coches/peugeot/ion/modelos-10/peugeot-ion-64.html</t>
        </r>
      </text>
    </comment>
    <comment ref="I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 1,680 mm
Height 1,500 mm
FR AREA = W * H * 0,8</t>
        </r>
      </text>
    </comment>
    <comment ref="M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 hours in 230v household outlet
230*15
http://www.autoblog.com/2012/09/24/toyota-kills-plans-for-widespread-iq-ev-sales-after-misreading-d/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15min =&gt; 80%
12/0,25</t>
        </r>
      </text>
    </comment>
    <comment ref="O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28 kW-hrs/100 miles
http://en.wikipedia.org/wiki/Toyota_iQ</t>
        </r>
      </text>
    </comment>
    <comment ref="R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http://en.wikipedia.org/wiki/Toyota_iQ</t>
        </r>
      </text>
    </comment>
    <comment ref="V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http://en.wikipedia.org/wiki/Toyota_iQ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http://www.mitsubishi-motors.com.au/vehicles/outlander-phev/specifications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https://www.bedfordautogiant.com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 1,810 mm
Height 1,680mm
FR AREA = W * H * 0,8</t>
        </r>
      </text>
    </comment>
    <comment ref="M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12kWh
5h de carga
http://www.mitsubishi-motors.pt/outlander-phev/#!especificações/tech-spec/2-0-litre-4wd-mivec-plug-in-hybrid
"Using a standard 13A domestic socket will take approximately 5 hours for a full charge. By using a dedicated EV charging point that supplies 16A a full charge will take approximately 3.5 hours. A rapid charging point will charge the vehicle in 30 minutes, to a maximum capacity of 80%."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0,5h =&gt; 80%
12/0,5</t>
        </r>
      </text>
    </comment>
    <comment ref="O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range ev mode 52 km
battery 12kwh
12/52*1.3=0.28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http://mahindrareva.com/product/specifications.aspx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assumed , media entre veiculos similares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 1,514mm
Height 1,560mm
FR AREA = W * H * 0,8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http://www.pluginindia.com/mahindrae2o.html</t>
        </r>
      </text>
    </comment>
    <comment ref="M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10kwh/5h
http://mahindrareva.com/product/specifications</t>
        </r>
      </text>
    </comment>
    <comment ref="N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 kwh /1h
http://mahindrareva.com/product/specifications</t>
        </r>
      </text>
    </comment>
    <comment ref="O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10kwh / 80 km * 1,3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assumed , media entre veiculos similares</t>
        </r>
      </text>
    </comment>
    <comment ref="I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 1,822mm
Height 1,645mm
FR AREA = W * H * 0,8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http://www.byd.com/na/auto/e6.html#p2</t>
        </r>
      </text>
    </comment>
    <comment ref="O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range ev mode 300 km
battery  61.4 kwh
61.4/300*1.3=0.26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http://brochures.renault.co.uk/PDF/KangooRange.pdf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 1,829mm
Height 1,818mm
FR AREA = W * H * 0,8</t>
        </r>
      </text>
    </comment>
    <comment ref="O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range ev mode  km 106
battery 22 kwh
22/106*1.3=0.26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 1,810mm
Height 1,852mm
FR AREA = W * H * 0,8</t>
        </r>
      </text>
    </comment>
    <comment ref="M3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22,5 kwh / 8h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There is no information about full charge, only 80%, wich is 30 minutos at 380 V - 95A</t>
        </r>
      </text>
    </comment>
    <comment ref="O3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range ev mode  km 160
battery kwh
22.5/160*1.3=0.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http://www.proterra.com/wp-content/uploads/2014/06/Proterra-Specifications.pdf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assumed  0.6-0.8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Width 2.590 mm
Height 3.441 mm
FR AREA = W * H * 0,8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fast charge rate: 500kW
it can charge in less than 10 minutes = 0,1667 hours
500*0,1667=83,3 
other information: max conductive charging=100kW; fully recharges the batteries in under 90 minutes so:
100*1,5hours=150kWh</t>
        </r>
      </text>
    </comment>
    <comment ref="M3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125A * 208 V
http://www.proterra.com/wp-content/uploads/2015/03/Tearsheets_ChargingTechnologies_v.1.2.pdf</t>
        </r>
      </text>
    </comment>
    <comment ref="N3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nominal=450 Kw
http://www.proterra.com/wp-content/uploads/2015/03/Tearsheets_ChargingTechnologies_v.1.2.pdf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16,500 lb -&gt; kg
http://www.smithelectric.com/wp-content/themes/barebones/pdfs/SmithNewtonUS_SpecSheet_2011.pdf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http://www.nrel.gov/docs/fy15osti/61851.pdf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96 in -&gt; 2,4384 m
87 in -&gt; 2,2098 m
2,4384*2,2098*0,8
Note: overall height=94-98 IN, so it was considered 96 IN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it can be also 80 kWh
http://www.nrel.gov/docs/fy15osti/61851.pdf</t>
        </r>
      </text>
    </comment>
    <comment ref="M3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22,8 kWh
6,8h
22,8/6,8
http://www.nrel.gov/docs/fy15osti/61851.pdf</t>
        </r>
      </text>
    </comment>
    <comment ref="O3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best case:
range ev mode  km 160
battery 120 kwh
120/160*1.3=0.975
http://www.smithelectric.com/smith-vehicles/models-and-configurations/</t>
        </r>
      </text>
    </comment>
    <comment ref="O3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range ev mode  km 112,5
battery 120 kwh
120/112,5*1.3=1,39
http://www.smithelectric.com/smith-vehicles/models-and-configurations/</t>
        </r>
      </text>
    </comment>
    <comment ref="O3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worst case:
range ev mode  65 km
battery 120 kwh
120/65*1.3=2,4
http://www.smithelectric.com/smith-vehicles/models-and-configurations/</t>
        </r>
      </text>
    </comment>
  </commentList>
</comments>
</file>

<file path=xl/sharedStrings.xml><?xml version="1.0" encoding="utf-8"?>
<sst xmlns="http://schemas.openxmlformats.org/spreadsheetml/2006/main" count="483" uniqueCount="144">
  <si>
    <t>DESCRIPTION</t>
  </si>
  <si>
    <t>L7e</t>
  </si>
  <si>
    <t>M1</t>
  </si>
  <si>
    <t>N1</t>
  </si>
  <si>
    <t>N2</t>
  </si>
  <si>
    <t>SLOW CHARGE MAX</t>
  </si>
  <si>
    <t>FAST CHARGE MAX</t>
  </si>
  <si>
    <t>kWh</t>
  </si>
  <si>
    <t>kW</t>
  </si>
  <si>
    <t>kWh/km</t>
  </si>
  <si>
    <t>M3</t>
  </si>
  <si>
    <t>VEHICLE CLASS</t>
  </si>
  <si>
    <t>ID</t>
  </si>
  <si>
    <t>BEV</t>
  </si>
  <si>
    <t>PHEV</t>
  </si>
  <si>
    <t>EREV</t>
  </si>
  <si>
    <t>Vehicle class</t>
  </si>
  <si>
    <t>liters</t>
  </si>
  <si>
    <t>liters/100km</t>
  </si>
  <si>
    <t>BATTERY CAPACITY</t>
  </si>
  <si>
    <t>BRAND</t>
  </si>
  <si>
    <t>MODEL</t>
  </si>
  <si>
    <t>Vehicle Type</t>
  </si>
  <si>
    <t>Plugin hybrid EV</t>
  </si>
  <si>
    <t>Battery eletric vehicle</t>
  </si>
  <si>
    <t>VEHICLE TYPE</t>
  </si>
  <si>
    <t>Extended range EV (also called Series PHEV)</t>
  </si>
  <si>
    <t>Karma</t>
  </si>
  <si>
    <t>MASS</t>
  </si>
  <si>
    <t>kg</t>
  </si>
  <si>
    <t>FUEL TANK CAPACITY</t>
  </si>
  <si>
    <t>EREV M1</t>
  </si>
  <si>
    <t>AERODYNAMIC DRAG Cd</t>
  </si>
  <si>
    <t>FRONTAL AREA</t>
  </si>
  <si>
    <t>-</t>
  </si>
  <si>
    <t>RANGE EV MODE</t>
  </si>
  <si>
    <t>RANGE GAS MODE</t>
  </si>
  <si>
    <t>RANGE COMBINED</t>
  </si>
  <si>
    <t>Chevrolet</t>
  </si>
  <si>
    <t>Volt 2013</t>
  </si>
  <si>
    <t>Renault</t>
  </si>
  <si>
    <t>Tesla</t>
  </si>
  <si>
    <t>PHEV M1</t>
  </si>
  <si>
    <t>Toyota</t>
  </si>
  <si>
    <t>Prius Plug-in 2013</t>
  </si>
  <si>
    <t>CITY EV MODE</t>
  </si>
  <si>
    <t>HIGHWAY EV MODE</t>
  </si>
  <si>
    <t>CITY GAS MODE</t>
  </si>
  <si>
    <t>HIGHWAY GAS MODE</t>
  </si>
  <si>
    <t>HYBRID MODE CONSUMPTION</t>
  </si>
  <si>
    <t>COMBINED GAS MODE</t>
  </si>
  <si>
    <t>Ford</t>
  </si>
  <si>
    <t>C-Max Energi Plug-in Hybrid</t>
  </si>
  <si>
    <t>Fusion Energy Plug-in Hybrid</t>
  </si>
  <si>
    <t>Fisker</t>
  </si>
  <si>
    <t>BEV M1</t>
  </si>
  <si>
    <t>BEV L7e</t>
  </si>
  <si>
    <t>Smart</t>
  </si>
  <si>
    <t>ForTwo ED coupe</t>
  </si>
  <si>
    <t>Fiat</t>
  </si>
  <si>
    <t>500e</t>
  </si>
  <si>
    <t>Mitsubishi</t>
  </si>
  <si>
    <t>i-Miev</t>
  </si>
  <si>
    <t>Nissan</t>
  </si>
  <si>
    <t>Leaf</t>
  </si>
  <si>
    <t>Honda</t>
  </si>
  <si>
    <t>Fit EV</t>
  </si>
  <si>
    <t>RAV4 EV</t>
  </si>
  <si>
    <t>Accord Plug-in Hybrid</t>
  </si>
  <si>
    <t>COMBINED EV MODE</t>
  </si>
  <si>
    <t>m2</t>
  </si>
  <si>
    <t>Twizy 45</t>
  </si>
  <si>
    <t>Twizy 80</t>
  </si>
  <si>
    <t>L6e</t>
  </si>
  <si>
    <t>Fluence Z.E. 2011</t>
  </si>
  <si>
    <t>BMW</t>
  </si>
  <si>
    <t>i3 2013</t>
  </si>
  <si>
    <t>i3 EREV 2013</t>
  </si>
  <si>
    <t>km</t>
  </si>
  <si>
    <t>S - 85 kWh 2013</t>
  </si>
  <si>
    <t>S - 60 kWh 2013</t>
  </si>
  <si>
    <t>Zoe 2013</t>
  </si>
  <si>
    <t>BYD</t>
  </si>
  <si>
    <t>BEV M3</t>
  </si>
  <si>
    <t>eBus-12 (k9) 2013</t>
  </si>
  <si>
    <t>MIN SOC</t>
  </si>
  <si>
    <t>MAX SOC</t>
  </si>
  <si>
    <t>Focus</t>
  </si>
  <si>
    <t xml:space="preserve">BEV M1 </t>
  </si>
  <si>
    <t>Peugeot</t>
  </si>
  <si>
    <t>iOn</t>
  </si>
  <si>
    <t>Scion iQ EV</t>
  </si>
  <si>
    <t>Outlander</t>
  </si>
  <si>
    <t>Mahindra</t>
  </si>
  <si>
    <t>Reva</t>
  </si>
  <si>
    <t>E6</t>
  </si>
  <si>
    <t>Kangoo ZE</t>
  </si>
  <si>
    <t>Citroen</t>
  </si>
  <si>
    <t>Berlingo</t>
  </si>
  <si>
    <t>Proterra</t>
  </si>
  <si>
    <t>EV bus 40 foot</t>
  </si>
  <si>
    <t>units</t>
  </si>
  <si>
    <t>BEV L6e</t>
  </si>
  <si>
    <t>BEV N1</t>
  </si>
  <si>
    <t>BEV N2</t>
  </si>
  <si>
    <t>Smith</t>
  </si>
  <si>
    <t>Spark EV 2014</t>
  </si>
  <si>
    <t>Parameter</t>
  </si>
  <si>
    <t>Description</t>
  </si>
  <si>
    <t>Vehicle model identification (unique number)</t>
  </si>
  <si>
    <t>This paramater describes the model</t>
  </si>
  <si>
    <t>Newton 7,5 ton</t>
  </si>
  <si>
    <t>Newton 10 ton</t>
  </si>
  <si>
    <t>Newton 12 ton</t>
  </si>
  <si>
    <t>This parameter describes the brand</t>
  </si>
  <si>
    <t>This parameter describes the model</t>
  </si>
  <si>
    <t>This parameter describes the type</t>
  </si>
  <si>
    <t>This parameter describes the class</t>
  </si>
  <si>
    <t>This parameter indicates the aerodynamic drag</t>
  </si>
  <si>
    <t>This parameter indicates the weight in kg</t>
  </si>
  <si>
    <t>This parameter indicates the frontal area in square meters</t>
  </si>
  <si>
    <t>This parameter indicates the battery capacity in kWh</t>
  </si>
  <si>
    <t>This parameter indicates the minimum state of charge in percentage</t>
  </si>
  <si>
    <t>This parameter indicates the maximum state of charge in percentage</t>
  </si>
  <si>
    <t>This parameter indicates the maximum power capable of charge the battery at low speed in kW</t>
  </si>
  <si>
    <t>This parameter indicates the maximum power capable of charge the battery at high speed in kW</t>
  </si>
  <si>
    <t>This parameter indicates the general electric consumption using only electricity in kWh/km</t>
  </si>
  <si>
    <t>This parameter indicates the electric consumption on city using only electricity in kWh/km</t>
  </si>
  <si>
    <t>This parameter indicates the electric consumption on highway using only electricity in kWh/km</t>
  </si>
  <si>
    <t>This paramater indicates the range using only electricity in km</t>
  </si>
  <si>
    <t>This paramater indicates the range using only gas in km</t>
  </si>
  <si>
    <t>This paramater indicates the range using electricity and gas in km</t>
  </si>
  <si>
    <t>This paramater indicates the capacity of the fuel tank in liters</t>
  </si>
  <si>
    <t>Heavy quadricycles</t>
  </si>
  <si>
    <t>Passenger car</t>
  </si>
  <si>
    <t>Bus</t>
  </si>
  <si>
    <t>Pick-up truck</t>
  </si>
  <si>
    <t>Commercial truck</t>
  </si>
  <si>
    <t>Light quadricycles</t>
  </si>
  <si>
    <t>Electric Vehicles (EVs) database created by GECAD with multiple parameters presented in the list below for a 34 EVs. The database can be used in related works, i.e. impact assessment, smart grid optimization, road transport simulation, etc.</t>
  </si>
  <si>
    <t>This parameter indicates the gas consumption on highway in liters/100km in gas mode</t>
  </si>
  <si>
    <t>This parameter indicates the gas consumption on city in liters/100km in gas mode</t>
  </si>
  <si>
    <t>This parameter indicates the general gas consumption in liters/100km in gas mode</t>
  </si>
  <si>
    <t>This parameter indicates the general gas consumption in liters/100km in hybrid mode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</si>
</sst>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Times New Roman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5" borderId="0" applyNumberFormat="0" applyBorder="0" applyAlignment="0" applyProtection="0"/>
    <xf numFmtId="0" fontId="8" fillId="6" borderId="0" applyNumberFormat="0" applyBorder="0" applyAlignment="0" applyProtection="0"/>
  </cellStyleXfs>
  <cellXfs count="8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5" borderId="0" xfId="5" applyAlignment="1">
      <alignment horizontal="center" vertical="center"/>
    </xf>
    <xf numFmtId="0" fontId="8" fillId="3" borderId="0" xfId="3" applyAlignment="1">
      <alignment horizontal="center" vertical="center"/>
    </xf>
    <xf numFmtId="0" fontId="1" fillId="2" borderId="0" xfId="2" applyAlignment="1">
      <alignment horizontal="center" vertical="center"/>
    </xf>
    <xf numFmtId="0" fontId="8" fillId="6" borderId="0" xfId="6" applyAlignment="1">
      <alignment horizontal="center" vertical="center"/>
    </xf>
    <xf numFmtId="0" fontId="8" fillId="4" borderId="0" xfId="4" applyAlignment="1">
      <alignment horizontal="center" vertical="center"/>
    </xf>
    <xf numFmtId="0" fontId="8" fillId="3" borderId="0" xfId="3" applyAlignment="1">
      <alignment horizontal="center" vertical="center"/>
    </xf>
    <xf numFmtId="0" fontId="8" fillId="6" borderId="0" xfId="6" applyAlignment="1">
      <alignment horizontal="center" vertical="center"/>
    </xf>
    <xf numFmtId="0" fontId="8" fillId="4" borderId="0" xfId="4" applyAlignment="1">
      <alignment horizontal="center" vertical="center"/>
    </xf>
    <xf numFmtId="0" fontId="1" fillId="2" borderId="0" xfId="2" applyAlignment="1">
      <alignment horizontal="center" vertical="center"/>
    </xf>
    <xf numFmtId="0" fontId="8" fillId="3" borderId="0" xfId="3" applyAlignment="1">
      <alignment horizontal="center" vertical="center"/>
    </xf>
    <xf numFmtId="0" fontId="8" fillId="6" borderId="0" xfId="6" applyAlignment="1">
      <alignment horizontal="center" vertical="center"/>
    </xf>
    <xf numFmtId="0" fontId="8" fillId="4" borderId="0" xfId="4" applyAlignment="1">
      <alignment horizontal="center" vertical="center"/>
    </xf>
    <xf numFmtId="0" fontId="0" fillId="2" borderId="0" xfId="2" applyFont="1" applyAlignment="1">
      <alignment horizontal="center" vertical="center"/>
    </xf>
    <xf numFmtId="0" fontId="8" fillId="3" borderId="0" xfId="3" applyAlignment="1">
      <alignment horizontal="center" vertical="center"/>
    </xf>
    <xf numFmtId="0" fontId="8" fillId="6" borderId="0" xfId="6" applyAlignment="1">
      <alignment horizontal="center" vertical="center"/>
    </xf>
    <xf numFmtId="0" fontId="8" fillId="4" borderId="0" xfId="4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5" borderId="0" xfId="5" applyFont="1" applyAlignment="1">
      <alignment horizontal="center" vertical="center"/>
    </xf>
    <xf numFmtId="2" fontId="8" fillId="6" borderId="0" xfId="6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8" fillId="4" borderId="0" xfId="4" applyNumberFormat="1" applyAlignment="1">
      <alignment horizontal="center" vertical="center"/>
    </xf>
    <xf numFmtId="0" fontId="8" fillId="3" borderId="0" xfId="3" applyAlignment="1">
      <alignment horizontal="center" vertical="center"/>
    </xf>
    <xf numFmtId="0" fontId="8" fillId="6" borderId="0" xfId="6" applyAlignment="1">
      <alignment horizontal="center" vertical="center"/>
    </xf>
    <xf numFmtId="0" fontId="8" fillId="4" borderId="0" xfId="4" applyAlignment="1">
      <alignment horizontal="center" vertical="center"/>
    </xf>
    <xf numFmtId="0" fontId="8" fillId="3" borderId="0" xfId="3" applyAlignment="1">
      <alignment horizontal="center" vertical="center"/>
    </xf>
    <xf numFmtId="0" fontId="8" fillId="6" borderId="0" xfId="6" applyAlignment="1">
      <alignment horizontal="center" vertical="center"/>
    </xf>
    <xf numFmtId="0" fontId="8" fillId="4" borderId="0" xfId="4" applyAlignment="1">
      <alignment horizontal="center" vertical="center"/>
    </xf>
    <xf numFmtId="0" fontId="8" fillId="3" borderId="0" xfId="3" applyAlignment="1">
      <alignment horizontal="center" vertical="center"/>
    </xf>
    <xf numFmtId="0" fontId="8" fillId="6" borderId="0" xfId="6" applyAlignment="1">
      <alignment horizontal="center" vertical="center"/>
    </xf>
    <xf numFmtId="0" fontId="8" fillId="4" borderId="0" xfId="4" applyAlignment="1">
      <alignment horizontal="center" vertical="center"/>
    </xf>
    <xf numFmtId="0" fontId="8" fillId="3" borderId="0" xfId="3" applyAlignment="1">
      <alignment horizontal="center" vertical="center"/>
    </xf>
    <xf numFmtId="0" fontId="8" fillId="6" borderId="0" xfId="6" applyAlignment="1">
      <alignment horizontal="center" vertical="center"/>
    </xf>
    <xf numFmtId="0" fontId="8" fillId="4" borderId="0" xfId="4" applyAlignment="1">
      <alignment horizontal="center" vertical="center"/>
    </xf>
    <xf numFmtId="0" fontId="8" fillId="3" borderId="0" xfId="3" applyAlignment="1">
      <alignment horizontal="center" vertical="center"/>
    </xf>
    <xf numFmtId="0" fontId="8" fillId="6" borderId="0" xfId="6" applyAlignment="1">
      <alignment horizontal="center" vertical="center"/>
    </xf>
    <xf numFmtId="0" fontId="8" fillId="4" borderId="0" xfId="4" applyAlignment="1">
      <alignment horizontal="center" vertical="center"/>
    </xf>
    <xf numFmtId="0" fontId="8" fillId="3" borderId="0" xfId="3" applyAlignment="1">
      <alignment horizontal="center" vertical="center"/>
    </xf>
    <xf numFmtId="0" fontId="8" fillId="6" borderId="0" xfId="6" applyAlignment="1">
      <alignment horizontal="center" vertical="center"/>
    </xf>
    <xf numFmtId="0" fontId="8" fillId="4" borderId="0" xfId="4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2" borderId="0" xfId="2" applyFont="1" applyAlignment="1">
      <alignment horizontal="center" vertical="center"/>
    </xf>
    <xf numFmtId="0" fontId="11" fillId="6" borderId="0" xfId="6" applyFont="1" applyAlignment="1">
      <alignment horizontal="center" vertical="center"/>
    </xf>
    <xf numFmtId="0" fontId="11" fillId="4" borderId="0" xfId="4" applyFont="1" applyAlignment="1">
      <alignment horizontal="center" vertical="center"/>
    </xf>
    <xf numFmtId="0" fontId="10" fillId="5" borderId="0" xfId="5" applyFont="1" applyAlignment="1">
      <alignment horizontal="center" vertical="center"/>
    </xf>
    <xf numFmtId="0" fontId="11" fillId="3" borderId="0" xfId="3" applyFont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3" borderId="0" xfId="3" applyFont="1" applyAlignment="1">
      <alignment horizontal="center" vertical="center"/>
    </xf>
    <xf numFmtId="0" fontId="8" fillId="6" borderId="0" xfId="6" applyFont="1" applyAlignment="1">
      <alignment horizontal="center" vertical="center"/>
    </xf>
    <xf numFmtId="0" fontId="8" fillId="4" borderId="0" xfId="4" applyFont="1" applyAlignment="1">
      <alignment horizontal="center" vertical="center"/>
    </xf>
    <xf numFmtId="0" fontId="1" fillId="2" borderId="0" xfId="2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7">
    <cellStyle name="40% - Accent2" xfId="2" builtinId="35"/>
    <cellStyle name="40% - Accent4" xfId="5" builtinId="43"/>
    <cellStyle name="60% - Accent3" xfId="3" builtinId="40"/>
    <cellStyle name="60% - Accent5" xfId="6" builtinId="48"/>
    <cellStyle name="Accent4" xfId="4" builtinId="41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209551</xdr:colOff>
      <xdr:row>41</xdr:row>
      <xdr:rowOff>19052</xdr:rowOff>
    </xdr:from>
    <xdr:to>
      <xdr:col>1</xdr:col>
      <xdr:colOff>1492250</xdr:colOff>
      <xdr:row>41</xdr:row>
      <xdr:rowOff>452944</xdr:rowOff>
    </xdr:to>
    <xdr:pic>
      <xdr:nvPicPr>
        <xdr:cNvPr id="8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926" y="8655052"/>
          <a:ext cx="1282699" cy="433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522816</xdr:colOff>
      <xdr:row>37</xdr:row>
      <xdr:rowOff>46567</xdr:rowOff>
    </xdr:from>
    <xdr:to>
      <xdr:col>1</xdr:col>
      <xdr:colOff>1185333</xdr:colOff>
      <xdr:row>37</xdr:row>
      <xdr:rowOff>412596</xdr:rowOff>
    </xdr:to>
    <xdr:pic>
      <xdr:nvPicPr>
        <xdr:cNvPr id="11" name="Picture 10" descr="http://www.motorparks.co.uk/upload/small/RenaultTwizy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191" y="6729942"/>
          <a:ext cx="662517" cy="366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317499</xdr:colOff>
      <xdr:row>38</xdr:row>
      <xdr:rowOff>42333</xdr:rowOff>
    </xdr:from>
    <xdr:to>
      <xdr:col>1</xdr:col>
      <xdr:colOff>1344083</xdr:colOff>
      <xdr:row>38</xdr:row>
      <xdr:rowOff>476250</xdr:rowOff>
    </xdr:to>
    <xdr:pic>
      <xdr:nvPicPr>
        <xdr:cNvPr id="17" name="Picture 16" descr="Tesla Model 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164166" y="5619750"/>
          <a:ext cx="1026584" cy="433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497416</xdr:colOff>
      <xdr:row>40</xdr:row>
      <xdr:rowOff>29726</xdr:rowOff>
    </xdr:from>
    <xdr:to>
      <xdr:col>1</xdr:col>
      <xdr:colOff>1312333</xdr:colOff>
      <xdr:row>41</xdr:row>
      <xdr:rowOff>4977</xdr:rowOff>
    </xdr:to>
    <xdr:pic>
      <xdr:nvPicPr>
        <xdr:cNvPr id="18" name="Picture 17" descr="http://www.asbe.be/skylimit/uploads/thumb_519cf87f9da27_nissan-e-nv200-all-electric-van-close-to-european-production-49611-7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083" y="6146893"/>
          <a:ext cx="814917" cy="43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301626</xdr:colOff>
      <xdr:row>39</xdr:row>
      <xdr:rowOff>31749</xdr:rowOff>
    </xdr:from>
    <xdr:to>
      <xdr:col>1</xdr:col>
      <xdr:colOff>1233436</xdr:colOff>
      <xdr:row>39</xdr:row>
      <xdr:rowOff>523874</xdr:rowOff>
    </xdr:to>
    <xdr:pic>
      <xdr:nvPicPr>
        <xdr:cNvPr id="7" name="Picture 6" descr="Resultado de imagem para eBus-12 (k9) 20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1" y="7667624"/>
          <a:ext cx="931810" cy="49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468841</xdr:colOff>
      <xdr:row>42</xdr:row>
      <xdr:rowOff>167217</xdr:rowOff>
    </xdr:from>
    <xdr:to>
      <xdr:col>1</xdr:col>
      <xdr:colOff>1131358</xdr:colOff>
      <xdr:row>42</xdr:row>
      <xdr:rowOff>533246</xdr:rowOff>
    </xdr:to>
    <xdr:pic>
      <xdr:nvPicPr>
        <xdr:cNvPr id="9" name="Picture 8" descr="http://www.motorparks.co.uk/upload/small/RenaultTwizy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216" y="9263592"/>
          <a:ext cx="662517" cy="366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topLeftCell="A13" workbookViewId="0">
      <selection activeCell="B32" sqref="B32"/>
    </sheetView>
  </sheetViews>
  <sheetFormatPr defaultRowHeight="15" x14ac:dyDescent="0.25"/>
  <cols>
    <col min="1" max="1" width="27.85546875" style="5" bestFit="1" customWidth="1"/>
    <col min="2" max="2" width="88.140625" style="5" bestFit="1" customWidth="1"/>
    <col min="3" max="16384" width="9.140625" style="5"/>
  </cols>
  <sheetData>
    <row r="1" spans="1:6" x14ac:dyDescent="0.25">
      <c r="A1" s="76" t="s">
        <v>139</v>
      </c>
      <c r="B1" s="76"/>
      <c r="C1" s="76"/>
      <c r="D1" s="76"/>
      <c r="E1" s="76"/>
      <c r="F1" s="76"/>
    </row>
    <row r="2" spans="1:6" x14ac:dyDescent="0.25">
      <c r="A2" s="76"/>
      <c r="B2" s="76"/>
      <c r="C2" s="76"/>
      <c r="D2" s="76"/>
      <c r="E2" s="76"/>
      <c r="F2" s="76"/>
    </row>
    <row r="3" spans="1:6" x14ac:dyDescent="0.25">
      <c r="A3" s="76"/>
      <c r="B3" s="76"/>
      <c r="C3" s="76"/>
      <c r="D3" s="76"/>
      <c r="E3" s="76"/>
      <c r="F3" s="76"/>
    </row>
    <row r="4" spans="1:6" x14ac:dyDescent="0.25">
      <c r="A4" s="76"/>
      <c r="B4" s="76"/>
      <c r="C4" s="76"/>
      <c r="D4" s="76"/>
      <c r="E4" s="76"/>
      <c r="F4" s="76"/>
    </row>
    <row r="5" spans="1:6" x14ac:dyDescent="0.25">
      <c r="A5" s="76"/>
      <c r="B5" s="76"/>
      <c r="C5" s="76"/>
      <c r="D5" s="76"/>
      <c r="E5" s="76"/>
      <c r="F5" s="76"/>
    </row>
    <row r="6" spans="1:6" x14ac:dyDescent="0.25">
      <c r="A6" s="76"/>
      <c r="B6" s="76"/>
      <c r="C6" s="76"/>
      <c r="D6" s="76"/>
      <c r="E6" s="76"/>
      <c r="F6" s="76"/>
    </row>
    <row r="7" spans="1:6" x14ac:dyDescent="0.25">
      <c r="A7" s="76"/>
      <c r="B7" s="76"/>
      <c r="C7" s="76"/>
      <c r="D7" s="76"/>
      <c r="E7" s="76"/>
      <c r="F7" s="76"/>
    </row>
    <row r="8" spans="1:6" x14ac:dyDescent="0.25">
      <c r="A8" s="76"/>
      <c r="B8" s="76"/>
      <c r="C8" s="76"/>
      <c r="D8" s="76"/>
      <c r="E8" s="76"/>
      <c r="F8" s="76"/>
    </row>
    <row r="9" spans="1:6" x14ac:dyDescent="0.25">
      <c r="A9" s="76"/>
      <c r="B9" s="76"/>
      <c r="C9" s="76"/>
      <c r="D9" s="76"/>
      <c r="E9" s="76"/>
      <c r="F9" s="76"/>
    </row>
    <row r="10" spans="1:6" x14ac:dyDescent="0.25">
      <c r="A10" s="76"/>
      <c r="B10" s="76"/>
      <c r="C10" s="76"/>
      <c r="D10" s="76"/>
      <c r="E10" s="76"/>
      <c r="F10" s="76"/>
    </row>
    <row r="11" spans="1:6" x14ac:dyDescent="0.25">
      <c r="A11" s="76"/>
      <c r="B11" s="76"/>
      <c r="C11" s="76"/>
      <c r="D11" s="76"/>
      <c r="E11" s="76"/>
      <c r="F11" s="76"/>
    </row>
    <row r="12" spans="1:6" x14ac:dyDescent="0.25">
      <c r="A12" s="76"/>
      <c r="B12" s="76"/>
      <c r="C12" s="76"/>
      <c r="D12" s="76"/>
      <c r="E12" s="76"/>
      <c r="F12" s="76"/>
    </row>
    <row r="13" spans="1:6" ht="15.75" thickBot="1" x14ac:dyDescent="0.3">
      <c r="A13" s="76"/>
      <c r="B13" s="76"/>
      <c r="C13" s="76"/>
      <c r="D13" s="76"/>
      <c r="E13" s="76"/>
      <c r="F13" s="76"/>
    </row>
    <row r="14" spans="1:6" ht="15.75" thickBot="1" x14ac:dyDescent="0.3">
      <c r="A14" s="74" t="s">
        <v>107</v>
      </c>
      <c r="B14" s="75" t="s">
        <v>108</v>
      </c>
    </row>
    <row r="15" spans="1:6" x14ac:dyDescent="0.25">
      <c r="A15" s="72" t="s">
        <v>12</v>
      </c>
      <c r="B15" s="73" t="s">
        <v>109</v>
      </c>
    </row>
    <row r="16" spans="1:6" x14ac:dyDescent="0.25">
      <c r="A16" s="68" t="s">
        <v>0</v>
      </c>
      <c r="B16" s="67" t="s">
        <v>110</v>
      </c>
    </row>
    <row r="17" spans="1:2" x14ac:dyDescent="0.25">
      <c r="A17" s="69" t="s">
        <v>20</v>
      </c>
      <c r="B17" s="67" t="s">
        <v>114</v>
      </c>
    </row>
    <row r="18" spans="1:2" x14ac:dyDescent="0.25">
      <c r="A18" s="69" t="s">
        <v>21</v>
      </c>
      <c r="B18" s="67" t="s">
        <v>115</v>
      </c>
    </row>
    <row r="19" spans="1:2" x14ac:dyDescent="0.25">
      <c r="A19" s="69" t="s">
        <v>25</v>
      </c>
      <c r="B19" s="67" t="s">
        <v>116</v>
      </c>
    </row>
    <row r="20" spans="1:2" x14ac:dyDescent="0.25">
      <c r="A20" s="69" t="s">
        <v>11</v>
      </c>
      <c r="B20" s="67" t="s">
        <v>117</v>
      </c>
    </row>
    <row r="21" spans="1:2" x14ac:dyDescent="0.25">
      <c r="A21" s="69" t="s">
        <v>28</v>
      </c>
      <c r="B21" s="67" t="s">
        <v>119</v>
      </c>
    </row>
    <row r="22" spans="1:2" x14ac:dyDescent="0.25">
      <c r="A22" s="69" t="s">
        <v>32</v>
      </c>
      <c r="B22" s="67" t="s">
        <v>118</v>
      </c>
    </row>
    <row r="23" spans="1:2" x14ac:dyDescent="0.25">
      <c r="A23" s="69" t="s">
        <v>33</v>
      </c>
      <c r="B23" s="67" t="s">
        <v>120</v>
      </c>
    </row>
    <row r="24" spans="1:2" x14ac:dyDescent="0.25">
      <c r="A24" s="69" t="s">
        <v>19</v>
      </c>
      <c r="B24" s="67" t="s">
        <v>121</v>
      </c>
    </row>
    <row r="25" spans="1:2" x14ac:dyDescent="0.25">
      <c r="A25" s="69" t="s">
        <v>85</v>
      </c>
      <c r="B25" s="67" t="s">
        <v>122</v>
      </c>
    </row>
    <row r="26" spans="1:2" x14ac:dyDescent="0.25">
      <c r="A26" s="69" t="s">
        <v>86</v>
      </c>
      <c r="B26" s="67" t="s">
        <v>123</v>
      </c>
    </row>
    <row r="27" spans="1:2" x14ac:dyDescent="0.25">
      <c r="A27" s="69" t="s">
        <v>5</v>
      </c>
      <c r="B27" s="67" t="s">
        <v>124</v>
      </c>
    </row>
    <row r="28" spans="1:2" x14ac:dyDescent="0.25">
      <c r="A28" s="69" t="s">
        <v>6</v>
      </c>
      <c r="B28" s="67" t="s">
        <v>125</v>
      </c>
    </row>
    <row r="29" spans="1:2" x14ac:dyDescent="0.25">
      <c r="A29" s="69" t="s">
        <v>69</v>
      </c>
      <c r="B29" s="67" t="s">
        <v>126</v>
      </c>
    </row>
    <row r="30" spans="1:2" x14ac:dyDescent="0.25">
      <c r="A30" s="69" t="s">
        <v>45</v>
      </c>
      <c r="B30" s="67" t="s">
        <v>127</v>
      </c>
    </row>
    <row r="31" spans="1:2" x14ac:dyDescent="0.25">
      <c r="A31" s="69" t="s">
        <v>46</v>
      </c>
      <c r="B31" s="67" t="s">
        <v>128</v>
      </c>
    </row>
    <row r="32" spans="1:2" x14ac:dyDescent="0.25">
      <c r="A32" s="69" t="s">
        <v>50</v>
      </c>
      <c r="B32" s="67" t="s">
        <v>142</v>
      </c>
    </row>
    <row r="33" spans="1:2" x14ac:dyDescent="0.25">
      <c r="A33" s="69" t="s">
        <v>47</v>
      </c>
      <c r="B33" s="67" t="s">
        <v>141</v>
      </c>
    </row>
    <row r="34" spans="1:2" x14ac:dyDescent="0.25">
      <c r="A34" s="69" t="s">
        <v>48</v>
      </c>
      <c r="B34" s="67" t="s">
        <v>140</v>
      </c>
    </row>
    <row r="35" spans="1:2" x14ac:dyDescent="0.25">
      <c r="A35" s="69" t="s">
        <v>49</v>
      </c>
      <c r="B35" s="67" t="s">
        <v>143</v>
      </c>
    </row>
    <row r="36" spans="1:2" x14ac:dyDescent="0.25">
      <c r="A36" s="69" t="s">
        <v>35</v>
      </c>
      <c r="B36" s="67" t="s">
        <v>129</v>
      </c>
    </row>
    <row r="37" spans="1:2" x14ac:dyDescent="0.25">
      <c r="A37" s="69" t="s">
        <v>36</v>
      </c>
      <c r="B37" s="67" t="s">
        <v>130</v>
      </c>
    </row>
    <row r="38" spans="1:2" x14ac:dyDescent="0.25">
      <c r="A38" s="69" t="s">
        <v>37</v>
      </c>
      <c r="B38" s="67" t="s">
        <v>131</v>
      </c>
    </row>
    <row r="39" spans="1:2" x14ac:dyDescent="0.25">
      <c r="A39" s="69" t="s">
        <v>30</v>
      </c>
      <c r="B39" s="67" t="s">
        <v>132</v>
      </c>
    </row>
    <row r="40" spans="1:2" x14ac:dyDescent="0.25">
      <c r="A40" s="69" t="s">
        <v>1</v>
      </c>
      <c r="B40" s="67" t="s">
        <v>133</v>
      </c>
    </row>
    <row r="41" spans="1:2" x14ac:dyDescent="0.25">
      <c r="A41" s="69" t="s">
        <v>73</v>
      </c>
      <c r="B41" s="67" t="s">
        <v>138</v>
      </c>
    </row>
    <row r="42" spans="1:2" x14ac:dyDescent="0.25">
      <c r="A42" s="69" t="s">
        <v>2</v>
      </c>
      <c r="B42" s="67" t="s">
        <v>134</v>
      </c>
    </row>
    <row r="43" spans="1:2" x14ac:dyDescent="0.25">
      <c r="A43" s="69" t="s">
        <v>10</v>
      </c>
      <c r="B43" s="67" t="s">
        <v>135</v>
      </c>
    </row>
    <row r="44" spans="1:2" x14ac:dyDescent="0.25">
      <c r="A44" s="69" t="s">
        <v>3</v>
      </c>
      <c r="B44" s="67" t="s">
        <v>136</v>
      </c>
    </row>
    <row r="45" spans="1:2" x14ac:dyDescent="0.25">
      <c r="A45" s="69" t="s">
        <v>4</v>
      </c>
      <c r="B45" s="67" t="s">
        <v>137</v>
      </c>
    </row>
    <row r="46" spans="1:2" x14ac:dyDescent="0.25">
      <c r="A46" s="69" t="s">
        <v>13</v>
      </c>
      <c r="B46" s="67" t="s">
        <v>24</v>
      </c>
    </row>
    <row r="47" spans="1:2" x14ac:dyDescent="0.25">
      <c r="A47" s="69" t="s">
        <v>14</v>
      </c>
      <c r="B47" s="67" t="s">
        <v>23</v>
      </c>
    </row>
    <row r="48" spans="1:2" ht="15.75" thickBot="1" x14ac:dyDescent="0.3">
      <c r="A48" s="70" t="s">
        <v>15</v>
      </c>
      <c r="B48" s="71" t="s">
        <v>26</v>
      </c>
    </row>
    <row r="49" spans="2:2" x14ac:dyDescent="0.25">
      <c r="B49" s="66"/>
    </row>
    <row r="50" spans="2:2" x14ac:dyDescent="0.25">
      <c r="B50" s="66"/>
    </row>
  </sheetData>
  <mergeCells count="1">
    <mergeCell ref="A1:F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8"/>
  <sheetViews>
    <sheetView zoomScale="70" zoomScaleNormal="70" workbookViewId="0">
      <pane xSplit="4" topLeftCell="N1" activePane="topRight" state="frozen"/>
      <selection pane="topRight" activeCell="U5" sqref="U5:U7"/>
    </sheetView>
  </sheetViews>
  <sheetFormatPr defaultRowHeight="15" x14ac:dyDescent="0.25"/>
  <cols>
    <col min="1" max="1" width="12.7109375" style="4" bestFit="1" customWidth="1"/>
    <col min="2" max="2" width="25.5703125" style="4" customWidth="1"/>
    <col min="3" max="3" width="17.5703125" style="4" bestFit="1" customWidth="1"/>
    <col min="4" max="4" width="29.5703125" style="4" customWidth="1"/>
    <col min="5" max="5" width="20.85546875" style="4" bestFit="1" customWidth="1"/>
    <col min="6" max="6" width="22.7109375" style="4" bestFit="1" customWidth="1"/>
    <col min="7" max="7" width="15.42578125" style="4" customWidth="1"/>
    <col min="8" max="8" width="35.140625" style="4" bestFit="1" customWidth="1"/>
    <col min="9" max="9" width="23" style="4" customWidth="1"/>
    <col min="10" max="10" width="29.42578125" style="4" bestFit="1" customWidth="1"/>
    <col min="11" max="11" width="13.28515625" style="5" bestFit="1" customWidth="1"/>
    <col min="12" max="12" width="14.140625" style="5" bestFit="1" customWidth="1"/>
    <col min="13" max="13" width="28.42578125" style="4" bestFit="1" customWidth="1"/>
    <col min="14" max="14" width="28.28515625" style="4" bestFit="1" customWidth="1"/>
    <col min="15" max="15" width="29.7109375" style="4" bestFit="1" customWidth="1"/>
    <col min="16" max="16" width="20.85546875" style="4" bestFit="1" customWidth="1"/>
    <col min="17" max="17" width="27.5703125" style="4" bestFit="1" customWidth="1"/>
    <col min="18" max="18" width="32" style="4" bestFit="1" customWidth="1"/>
    <col min="19" max="19" width="23.28515625" style="4" bestFit="1" customWidth="1"/>
    <col min="20" max="20" width="29.7109375" style="4" bestFit="1" customWidth="1"/>
    <col min="21" max="21" width="42.28515625" style="4" bestFit="1" customWidth="1"/>
    <col min="22" max="22" width="24.42578125" style="4" customWidth="1"/>
    <col min="23" max="23" width="26.85546875" style="4" bestFit="1" customWidth="1"/>
    <col min="24" max="24" width="27" style="4" customWidth="1"/>
    <col min="25" max="25" width="31.5703125" style="4" customWidth="1"/>
    <col min="26" max="16384" width="9.140625" style="4"/>
  </cols>
  <sheetData>
    <row r="1" spans="1:26" x14ac:dyDescent="0.25">
      <c r="A1" s="82" t="s">
        <v>101</v>
      </c>
      <c r="B1" s="82"/>
      <c r="C1" s="82"/>
      <c r="D1" s="82"/>
      <c r="E1" s="82"/>
      <c r="F1" s="82"/>
      <c r="G1" s="51" t="s">
        <v>29</v>
      </c>
      <c r="H1" s="51"/>
      <c r="I1" s="51" t="s">
        <v>70</v>
      </c>
      <c r="J1" s="63" t="s">
        <v>7</v>
      </c>
      <c r="K1" s="63"/>
      <c r="L1" s="63"/>
      <c r="M1" s="81" t="s">
        <v>8</v>
      </c>
      <c r="N1" s="81"/>
      <c r="O1" s="79" t="s">
        <v>9</v>
      </c>
      <c r="P1" s="79"/>
      <c r="Q1" s="79"/>
      <c r="R1" s="80" t="s">
        <v>18</v>
      </c>
      <c r="S1" s="80"/>
      <c r="T1" s="80"/>
      <c r="U1" s="80"/>
      <c r="V1" s="78" t="s">
        <v>78</v>
      </c>
      <c r="W1" s="78"/>
      <c r="X1" s="78"/>
      <c r="Y1" s="64" t="s">
        <v>17</v>
      </c>
    </row>
    <row r="2" spans="1:26" x14ac:dyDescent="0.25">
      <c r="A2" s="54" t="s">
        <v>12</v>
      </c>
      <c r="B2" s="62" t="s">
        <v>0</v>
      </c>
      <c r="C2" s="54" t="s">
        <v>20</v>
      </c>
      <c r="D2" s="54" t="s">
        <v>21</v>
      </c>
      <c r="E2" s="54" t="s">
        <v>25</v>
      </c>
      <c r="F2" s="54" t="s">
        <v>11</v>
      </c>
      <c r="G2" s="54" t="s">
        <v>28</v>
      </c>
      <c r="H2" s="54" t="s">
        <v>32</v>
      </c>
      <c r="I2" s="54" t="s">
        <v>33</v>
      </c>
      <c r="J2" s="55" t="s">
        <v>19</v>
      </c>
      <c r="K2" s="55" t="s">
        <v>85</v>
      </c>
      <c r="L2" s="55" t="s">
        <v>86</v>
      </c>
      <c r="M2" s="56" t="s">
        <v>5</v>
      </c>
      <c r="N2" s="56" t="s">
        <v>6</v>
      </c>
      <c r="O2" s="57" t="s">
        <v>69</v>
      </c>
      <c r="P2" s="57" t="s">
        <v>45</v>
      </c>
      <c r="Q2" s="57" t="s">
        <v>46</v>
      </c>
      <c r="R2" s="58" t="s">
        <v>50</v>
      </c>
      <c r="S2" s="58" t="s">
        <v>47</v>
      </c>
      <c r="T2" s="58" t="s">
        <v>48</v>
      </c>
      <c r="U2" s="59" t="s">
        <v>49</v>
      </c>
      <c r="V2" s="60" t="s">
        <v>35</v>
      </c>
      <c r="W2" s="60" t="s">
        <v>36</v>
      </c>
      <c r="X2" s="60" t="s">
        <v>37</v>
      </c>
      <c r="Y2" s="61" t="s">
        <v>30</v>
      </c>
    </row>
    <row r="3" spans="1:26" x14ac:dyDescent="0.25">
      <c r="A3" s="4">
        <v>1</v>
      </c>
      <c r="B3" s="49" t="s">
        <v>31</v>
      </c>
      <c r="C3" s="4" t="s">
        <v>54</v>
      </c>
      <c r="D3" s="4" t="s">
        <v>27</v>
      </c>
      <c r="E3" s="4">
        <v>3</v>
      </c>
      <c r="F3" s="4">
        <v>2</v>
      </c>
      <c r="G3" s="4">
        <v>2400</v>
      </c>
      <c r="H3" s="4">
        <v>0.31</v>
      </c>
      <c r="I3" s="4">
        <v>2.25</v>
      </c>
      <c r="J3" s="25">
        <v>20.100000000000001</v>
      </c>
      <c r="K3" s="25">
        <v>20</v>
      </c>
      <c r="L3" s="25">
        <v>100</v>
      </c>
      <c r="M3" s="9">
        <v>3.3</v>
      </c>
      <c r="N3" s="9" t="s">
        <v>34</v>
      </c>
      <c r="O3" s="10">
        <v>0.38</v>
      </c>
      <c r="P3" s="10" t="s">
        <v>34</v>
      </c>
      <c r="Q3" s="10" t="s">
        <v>34</v>
      </c>
      <c r="R3" s="11">
        <v>11.76</v>
      </c>
      <c r="S3" s="11">
        <v>11.76</v>
      </c>
      <c r="T3" s="11">
        <v>11.2</v>
      </c>
      <c r="U3" s="7" t="s">
        <v>34</v>
      </c>
      <c r="V3" s="8">
        <v>53</v>
      </c>
      <c r="W3" s="8">
        <v>331</v>
      </c>
      <c r="X3" s="8">
        <f>V3+W3</f>
        <v>384</v>
      </c>
      <c r="Y3" s="53">
        <v>39.5</v>
      </c>
    </row>
    <row r="4" spans="1:26" ht="18" customHeight="1" x14ac:dyDescent="0.25">
      <c r="A4" s="4">
        <v>2</v>
      </c>
      <c r="B4" s="49" t="s">
        <v>31</v>
      </c>
      <c r="C4" s="4" t="s">
        <v>38</v>
      </c>
      <c r="D4" s="4" t="s">
        <v>39</v>
      </c>
      <c r="E4" s="4">
        <v>3</v>
      </c>
      <c r="F4" s="4">
        <v>2</v>
      </c>
      <c r="G4" s="4">
        <v>1715</v>
      </c>
      <c r="H4" s="28">
        <v>0.28100000000000003</v>
      </c>
      <c r="I4" s="4">
        <v>2.2200000000000002</v>
      </c>
      <c r="J4" s="25">
        <v>16.5</v>
      </c>
      <c r="K4" s="25">
        <v>20</v>
      </c>
      <c r="L4" s="25">
        <v>85</v>
      </c>
      <c r="M4" s="9">
        <v>3.3</v>
      </c>
      <c r="N4" s="9" t="s">
        <v>34</v>
      </c>
      <c r="O4" s="10">
        <v>0.22</v>
      </c>
      <c r="P4" s="10" t="s">
        <v>34</v>
      </c>
      <c r="Q4" s="10" t="s">
        <v>34</v>
      </c>
      <c r="R4" s="11">
        <v>6.35</v>
      </c>
      <c r="S4" s="11">
        <v>6.72</v>
      </c>
      <c r="T4" s="11">
        <v>5.88</v>
      </c>
      <c r="U4" s="7" t="s">
        <v>34</v>
      </c>
      <c r="V4" s="8">
        <v>61</v>
      </c>
      <c r="W4" s="8">
        <v>551</v>
      </c>
      <c r="X4" s="8">
        <f>W4+V4</f>
        <v>612</v>
      </c>
      <c r="Y4" s="53">
        <v>35.200000000000003</v>
      </c>
    </row>
    <row r="5" spans="1:26" x14ac:dyDescent="0.25">
      <c r="A5" s="4">
        <v>3</v>
      </c>
      <c r="B5" s="49" t="s">
        <v>42</v>
      </c>
      <c r="C5" s="4" t="s">
        <v>43</v>
      </c>
      <c r="D5" s="4" t="s">
        <v>44</v>
      </c>
      <c r="E5" s="4">
        <v>2</v>
      </c>
      <c r="F5" s="4">
        <v>2</v>
      </c>
      <c r="G5" s="4">
        <v>1420</v>
      </c>
      <c r="H5" s="4">
        <v>0.25</v>
      </c>
      <c r="I5" s="4">
        <v>2.23</v>
      </c>
      <c r="J5" s="25">
        <v>4.4000000000000004</v>
      </c>
      <c r="K5" s="25">
        <v>20</v>
      </c>
      <c r="L5" s="25">
        <v>100</v>
      </c>
      <c r="M5" s="9">
        <v>2</v>
      </c>
      <c r="N5" s="9" t="s">
        <v>34</v>
      </c>
      <c r="O5" s="10">
        <v>0.18</v>
      </c>
      <c r="P5" s="10" t="s">
        <v>34</v>
      </c>
      <c r="Q5" s="10" t="s">
        <v>34</v>
      </c>
      <c r="R5" s="11">
        <v>4.7</v>
      </c>
      <c r="S5" s="11">
        <v>4.6100000000000003</v>
      </c>
      <c r="T5" s="11">
        <v>4.8</v>
      </c>
      <c r="U5" s="7">
        <v>0.48</v>
      </c>
      <c r="V5" s="8">
        <v>18</v>
      </c>
      <c r="W5" s="8">
        <f>530*1.6</f>
        <v>848</v>
      </c>
      <c r="X5" s="8">
        <f>V5+W5</f>
        <v>866</v>
      </c>
      <c r="Y5" s="53">
        <v>40.200000000000003</v>
      </c>
    </row>
    <row r="6" spans="1:26" x14ac:dyDescent="0.25">
      <c r="A6" s="4">
        <v>4</v>
      </c>
      <c r="B6" s="49" t="s">
        <v>42</v>
      </c>
      <c r="C6" s="4" t="s">
        <v>51</v>
      </c>
      <c r="D6" s="4" t="s">
        <v>52</v>
      </c>
      <c r="E6" s="4">
        <v>2</v>
      </c>
      <c r="F6" s="4">
        <v>2</v>
      </c>
      <c r="G6" s="4">
        <v>1769</v>
      </c>
      <c r="H6" s="28">
        <v>0.3</v>
      </c>
      <c r="I6" s="4">
        <v>2.6</v>
      </c>
      <c r="J6" s="25">
        <v>7.6</v>
      </c>
      <c r="K6" s="25">
        <v>20</v>
      </c>
      <c r="L6" s="25">
        <v>100</v>
      </c>
      <c r="M6" s="9">
        <v>3.3</v>
      </c>
      <c r="N6" s="9" t="s">
        <v>34</v>
      </c>
      <c r="O6" s="10">
        <v>0.21</v>
      </c>
      <c r="P6" s="10" t="s">
        <v>34</v>
      </c>
      <c r="Q6" s="10" t="s">
        <v>34</v>
      </c>
      <c r="R6" s="11">
        <v>5.47</v>
      </c>
      <c r="S6" s="11">
        <v>5.35</v>
      </c>
      <c r="T6" s="11">
        <v>5.74</v>
      </c>
      <c r="U6" s="7">
        <v>0.48</v>
      </c>
      <c r="V6" s="8">
        <v>34</v>
      </c>
      <c r="W6" s="8">
        <v>963</v>
      </c>
      <c r="X6" s="8">
        <f>V6+W6</f>
        <v>997</v>
      </c>
      <c r="Y6" s="53">
        <v>53.2</v>
      </c>
    </row>
    <row r="7" spans="1:26" x14ac:dyDescent="0.25">
      <c r="A7" s="4">
        <v>5</v>
      </c>
      <c r="B7" s="49" t="s">
        <v>42</v>
      </c>
      <c r="C7" s="4" t="s">
        <v>51</v>
      </c>
      <c r="D7" s="4" t="s">
        <v>53</v>
      </c>
      <c r="E7" s="4">
        <v>2</v>
      </c>
      <c r="F7" s="4">
        <v>2</v>
      </c>
      <c r="G7" s="4">
        <v>1775</v>
      </c>
      <c r="H7" s="4">
        <v>0.27</v>
      </c>
      <c r="I7" s="4">
        <v>2.2599999999999998</v>
      </c>
      <c r="J7" s="25">
        <v>7.6</v>
      </c>
      <c r="K7" s="25">
        <v>20</v>
      </c>
      <c r="L7" s="25">
        <v>100</v>
      </c>
      <c r="M7" s="9">
        <v>3.3</v>
      </c>
      <c r="N7" s="9" t="s">
        <v>34</v>
      </c>
      <c r="O7" s="10">
        <v>0.21</v>
      </c>
      <c r="P7" s="10" t="s">
        <v>34</v>
      </c>
      <c r="Q7" s="10" t="s">
        <v>34</v>
      </c>
      <c r="R7" s="11">
        <v>5.47</v>
      </c>
      <c r="S7" s="11">
        <v>5.35</v>
      </c>
      <c r="T7" s="11">
        <v>5.74</v>
      </c>
      <c r="U7" s="7">
        <v>0.48</v>
      </c>
      <c r="V7" s="8">
        <v>34</v>
      </c>
      <c r="W7" s="8">
        <v>963</v>
      </c>
      <c r="X7" s="8">
        <f>V7+W7</f>
        <v>997</v>
      </c>
      <c r="Y7" s="53">
        <v>53.2</v>
      </c>
    </row>
    <row r="8" spans="1:26" x14ac:dyDescent="0.25">
      <c r="A8" s="4">
        <v>6</v>
      </c>
      <c r="B8" s="49" t="s">
        <v>102</v>
      </c>
      <c r="C8" s="4" t="s">
        <v>40</v>
      </c>
      <c r="D8" s="4" t="s">
        <v>71</v>
      </c>
      <c r="E8" s="4">
        <v>1</v>
      </c>
      <c r="F8" s="4">
        <v>8</v>
      </c>
      <c r="G8" s="4">
        <v>446</v>
      </c>
      <c r="H8" s="4">
        <v>0.38</v>
      </c>
      <c r="I8" s="4">
        <v>1.7</v>
      </c>
      <c r="J8" s="25">
        <v>6.1</v>
      </c>
      <c r="K8" s="25">
        <v>20</v>
      </c>
      <c r="L8" s="25">
        <v>100</v>
      </c>
      <c r="M8" s="9">
        <v>2.2000000000000002</v>
      </c>
      <c r="N8" s="9" t="s">
        <v>34</v>
      </c>
      <c r="O8" s="10">
        <v>5.8000000000000003E-2</v>
      </c>
      <c r="P8" s="10">
        <v>5.8000000000000003E-2</v>
      </c>
      <c r="Q8" s="10" t="s">
        <v>34</v>
      </c>
      <c r="R8" s="11" t="s">
        <v>34</v>
      </c>
      <c r="S8" s="11" t="s">
        <v>34</v>
      </c>
      <c r="T8" s="11" t="s">
        <v>34</v>
      </c>
      <c r="U8" s="7" t="s">
        <v>34</v>
      </c>
      <c r="V8" s="8">
        <v>120</v>
      </c>
      <c r="W8" s="8" t="s">
        <v>34</v>
      </c>
      <c r="X8" s="8" t="s">
        <v>34</v>
      </c>
      <c r="Y8" s="53" t="s">
        <v>34</v>
      </c>
    </row>
    <row r="9" spans="1:26" x14ac:dyDescent="0.25">
      <c r="A9" s="4">
        <v>7</v>
      </c>
      <c r="B9" s="49" t="s">
        <v>56</v>
      </c>
      <c r="C9" s="4" t="s">
        <v>40</v>
      </c>
      <c r="D9" s="4" t="s">
        <v>72</v>
      </c>
      <c r="E9" s="4">
        <v>1</v>
      </c>
      <c r="F9" s="4">
        <v>1</v>
      </c>
      <c r="G9" s="4">
        <v>474</v>
      </c>
      <c r="H9" s="4">
        <v>0.38</v>
      </c>
      <c r="I9" s="4">
        <v>1.7</v>
      </c>
      <c r="J9" s="25">
        <v>6.1</v>
      </c>
      <c r="K9" s="25">
        <v>20</v>
      </c>
      <c r="L9" s="25">
        <v>100</v>
      </c>
      <c r="M9" s="9">
        <v>2.2000000000000002</v>
      </c>
      <c r="N9" s="9" t="s">
        <v>34</v>
      </c>
      <c r="O9" s="10">
        <v>6.3E-2</v>
      </c>
      <c r="P9" s="10">
        <v>6.3E-2</v>
      </c>
      <c r="Q9" s="10" t="s">
        <v>34</v>
      </c>
      <c r="R9" s="11" t="s">
        <v>34</v>
      </c>
      <c r="S9" s="11" t="s">
        <v>34</v>
      </c>
      <c r="T9" s="11" t="s">
        <v>34</v>
      </c>
      <c r="U9" s="7" t="s">
        <v>34</v>
      </c>
      <c r="V9" s="8">
        <v>100</v>
      </c>
      <c r="W9" s="8" t="s">
        <v>34</v>
      </c>
      <c r="X9" s="8" t="s">
        <v>34</v>
      </c>
      <c r="Y9" s="53" t="s">
        <v>34</v>
      </c>
    </row>
    <row r="10" spans="1:26" x14ac:dyDescent="0.25">
      <c r="A10" s="4">
        <v>8</v>
      </c>
      <c r="B10" s="49" t="s">
        <v>55</v>
      </c>
      <c r="C10" s="4" t="s">
        <v>40</v>
      </c>
      <c r="D10" s="4" t="s">
        <v>74</v>
      </c>
      <c r="E10" s="4">
        <v>1</v>
      </c>
      <c r="F10" s="4">
        <v>2</v>
      </c>
      <c r="G10" s="4">
        <v>1605</v>
      </c>
      <c r="H10" s="4">
        <v>0.25</v>
      </c>
      <c r="I10" s="4">
        <v>2.38</v>
      </c>
      <c r="J10" s="25">
        <v>22</v>
      </c>
      <c r="K10" s="25">
        <v>20</v>
      </c>
      <c r="L10" s="25">
        <v>100</v>
      </c>
      <c r="M10" s="9">
        <v>3.5</v>
      </c>
      <c r="N10" s="9" t="s">
        <v>34</v>
      </c>
      <c r="O10" s="10">
        <v>0.14000000000000001</v>
      </c>
      <c r="P10" s="10" t="s">
        <v>34</v>
      </c>
      <c r="Q10" s="10" t="s">
        <v>34</v>
      </c>
      <c r="R10" s="11" t="s">
        <v>34</v>
      </c>
      <c r="S10" s="11" t="s">
        <v>34</v>
      </c>
      <c r="T10" s="11" t="s">
        <v>34</v>
      </c>
      <c r="U10" s="7" t="s">
        <v>34</v>
      </c>
      <c r="V10" s="8">
        <v>185</v>
      </c>
      <c r="W10" s="8" t="s">
        <v>34</v>
      </c>
      <c r="X10" s="8" t="s">
        <v>34</v>
      </c>
      <c r="Y10" s="53" t="s">
        <v>34</v>
      </c>
      <c r="Z10" s="5"/>
    </row>
    <row r="11" spans="1:26" x14ac:dyDescent="0.25">
      <c r="A11" s="6">
        <v>9</v>
      </c>
      <c r="B11" s="49" t="s">
        <v>55</v>
      </c>
      <c r="C11" s="4" t="s">
        <v>40</v>
      </c>
      <c r="D11" s="4" t="s">
        <v>81</v>
      </c>
      <c r="E11" s="6">
        <v>1</v>
      </c>
      <c r="F11" s="6">
        <v>2</v>
      </c>
      <c r="G11" s="6">
        <v>1468</v>
      </c>
      <c r="H11" s="6">
        <v>0.28999999999999998</v>
      </c>
      <c r="I11" s="6">
        <v>2.4300000000000002</v>
      </c>
      <c r="J11" s="25">
        <v>22</v>
      </c>
      <c r="K11" s="25">
        <v>20</v>
      </c>
      <c r="L11" s="25">
        <v>100</v>
      </c>
      <c r="M11" s="9">
        <v>3</v>
      </c>
      <c r="N11" s="9">
        <v>43</v>
      </c>
      <c r="O11" s="10">
        <v>0.14599999999999999</v>
      </c>
      <c r="P11" s="10" t="s">
        <v>34</v>
      </c>
      <c r="Q11" s="10" t="s">
        <v>34</v>
      </c>
      <c r="R11" s="11" t="s">
        <v>34</v>
      </c>
      <c r="S11" s="11" t="s">
        <v>34</v>
      </c>
      <c r="T11" s="11" t="s">
        <v>34</v>
      </c>
      <c r="U11" s="7" t="s">
        <v>34</v>
      </c>
      <c r="V11" s="8">
        <v>210</v>
      </c>
      <c r="W11" s="8" t="s">
        <v>34</v>
      </c>
      <c r="X11" s="8" t="s">
        <v>34</v>
      </c>
      <c r="Y11" s="53" t="s">
        <v>34</v>
      </c>
    </row>
    <row r="12" spans="1:26" x14ac:dyDescent="0.25">
      <c r="A12" s="4">
        <v>10</v>
      </c>
      <c r="B12" s="49" t="s">
        <v>55</v>
      </c>
      <c r="C12" s="4" t="s">
        <v>41</v>
      </c>
      <c r="D12" s="4" t="s">
        <v>80</v>
      </c>
      <c r="E12" s="6">
        <v>1</v>
      </c>
      <c r="F12" s="6">
        <v>2</v>
      </c>
      <c r="G12" s="4">
        <v>2000</v>
      </c>
      <c r="H12" s="4">
        <v>0.24</v>
      </c>
      <c r="I12" s="6">
        <v>2.52</v>
      </c>
      <c r="J12" s="25">
        <v>60</v>
      </c>
      <c r="K12" s="25">
        <v>20</v>
      </c>
      <c r="L12" s="25">
        <v>100</v>
      </c>
      <c r="M12" s="15">
        <v>11</v>
      </c>
      <c r="N12" s="9">
        <v>120</v>
      </c>
      <c r="O12" s="10">
        <v>0.219</v>
      </c>
      <c r="P12" s="13" t="s">
        <v>34</v>
      </c>
      <c r="Q12" s="13" t="s">
        <v>34</v>
      </c>
      <c r="R12" s="14" t="s">
        <v>34</v>
      </c>
      <c r="S12" s="14" t="s">
        <v>34</v>
      </c>
      <c r="T12" s="14" t="s">
        <v>34</v>
      </c>
      <c r="U12" s="7" t="s">
        <v>34</v>
      </c>
      <c r="V12" s="8">
        <v>390</v>
      </c>
      <c r="W12" s="12" t="s">
        <v>34</v>
      </c>
      <c r="X12" s="12" t="s">
        <v>34</v>
      </c>
      <c r="Y12" s="53" t="s">
        <v>34</v>
      </c>
    </row>
    <row r="13" spans="1:26" x14ac:dyDescent="0.25">
      <c r="A13" s="4">
        <v>11</v>
      </c>
      <c r="B13" s="49" t="s">
        <v>55</v>
      </c>
      <c r="C13" s="4" t="s">
        <v>41</v>
      </c>
      <c r="D13" s="4" t="s">
        <v>79</v>
      </c>
      <c r="E13" s="4">
        <v>1</v>
      </c>
      <c r="F13" s="4">
        <v>2</v>
      </c>
      <c r="G13" s="4">
        <v>2108</v>
      </c>
      <c r="H13" s="4">
        <v>0.24</v>
      </c>
      <c r="I13" s="6">
        <v>2.52</v>
      </c>
      <c r="J13" s="25">
        <v>85</v>
      </c>
      <c r="K13" s="25">
        <v>20</v>
      </c>
      <c r="L13" s="25">
        <v>100</v>
      </c>
      <c r="M13" s="9">
        <v>22</v>
      </c>
      <c r="N13" s="9">
        <v>120</v>
      </c>
      <c r="O13" s="10">
        <v>0.23799999999999999</v>
      </c>
      <c r="P13" s="13" t="s">
        <v>34</v>
      </c>
      <c r="Q13" s="13" t="s">
        <v>34</v>
      </c>
      <c r="R13" s="14" t="s">
        <v>34</v>
      </c>
      <c r="S13" s="14" t="s">
        <v>34</v>
      </c>
      <c r="T13" s="14" t="s">
        <v>34</v>
      </c>
      <c r="U13" s="7" t="s">
        <v>34</v>
      </c>
      <c r="V13" s="8">
        <v>502</v>
      </c>
      <c r="W13" s="12" t="s">
        <v>34</v>
      </c>
      <c r="X13" s="12" t="s">
        <v>34</v>
      </c>
      <c r="Y13" s="53" t="s">
        <v>34</v>
      </c>
    </row>
    <row r="14" spans="1:26" x14ac:dyDescent="0.25">
      <c r="A14" s="4">
        <v>12</v>
      </c>
      <c r="B14" s="49" t="s">
        <v>55</v>
      </c>
      <c r="C14" s="4" t="s">
        <v>57</v>
      </c>
      <c r="D14" s="4" t="s">
        <v>58</v>
      </c>
      <c r="E14" s="4">
        <v>1</v>
      </c>
      <c r="F14" s="4">
        <v>2</v>
      </c>
      <c r="G14" s="4">
        <v>975</v>
      </c>
      <c r="H14" s="4">
        <v>0.28999999999999998</v>
      </c>
      <c r="I14" s="6">
        <v>1.95</v>
      </c>
      <c r="J14" s="25">
        <v>17.600000000000001</v>
      </c>
      <c r="K14" s="25">
        <v>20</v>
      </c>
      <c r="L14" s="25">
        <v>100</v>
      </c>
      <c r="M14" s="9">
        <v>3.3</v>
      </c>
      <c r="N14" s="9">
        <v>22</v>
      </c>
      <c r="O14" s="10">
        <v>0.151</v>
      </c>
      <c r="P14" s="17" t="s">
        <v>34</v>
      </c>
      <c r="Q14" s="17" t="s">
        <v>34</v>
      </c>
      <c r="R14" s="18" t="s">
        <v>34</v>
      </c>
      <c r="S14" s="18" t="s">
        <v>34</v>
      </c>
      <c r="T14" s="18" t="s">
        <v>34</v>
      </c>
      <c r="U14" s="7" t="s">
        <v>34</v>
      </c>
      <c r="V14" s="8">
        <v>145</v>
      </c>
      <c r="W14" s="16" t="s">
        <v>34</v>
      </c>
      <c r="X14" s="16" t="s">
        <v>34</v>
      </c>
      <c r="Y14" s="53" t="s">
        <v>34</v>
      </c>
    </row>
    <row r="15" spans="1:26" x14ac:dyDescent="0.25">
      <c r="A15" s="4">
        <v>13</v>
      </c>
      <c r="B15" s="49" t="s">
        <v>55</v>
      </c>
      <c r="C15" s="4" t="s">
        <v>59</v>
      </c>
      <c r="D15" s="4" t="s">
        <v>60</v>
      </c>
      <c r="E15" s="4">
        <v>1</v>
      </c>
      <c r="F15" s="4">
        <v>2</v>
      </c>
      <c r="G15" s="4">
        <v>1352</v>
      </c>
      <c r="H15" s="4">
        <v>0.31</v>
      </c>
      <c r="I15" s="6">
        <v>1.95</v>
      </c>
      <c r="J15" s="25">
        <v>24</v>
      </c>
      <c r="K15" s="25">
        <v>20</v>
      </c>
      <c r="L15" s="25">
        <v>100</v>
      </c>
      <c r="M15" s="9">
        <v>3.3</v>
      </c>
      <c r="N15" s="19" t="s">
        <v>34</v>
      </c>
      <c r="O15" s="10">
        <v>0.17</v>
      </c>
      <c r="P15" s="10" t="s">
        <v>34</v>
      </c>
      <c r="Q15" s="10" t="s">
        <v>34</v>
      </c>
      <c r="R15" s="11" t="s">
        <v>34</v>
      </c>
      <c r="S15" s="11" t="s">
        <v>34</v>
      </c>
      <c r="T15" s="11" t="s">
        <v>34</v>
      </c>
      <c r="U15" s="26" t="s">
        <v>34</v>
      </c>
      <c r="V15" s="8">
        <v>140</v>
      </c>
      <c r="W15" s="8" t="s">
        <v>34</v>
      </c>
      <c r="X15" s="8" t="s">
        <v>34</v>
      </c>
      <c r="Y15" s="53" t="s">
        <v>34</v>
      </c>
    </row>
    <row r="16" spans="1:26" x14ac:dyDescent="0.25">
      <c r="A16" s="4">
        <v>14</v>
      </c>
      <c r="B16" s="49" t="s">
        <v>55</v>
      </c>
      <c r="C16" s="4" t="s">
        <v>61</v>
      </c>
      <c r="D16" s="4" t="s">
        <v>62</v>
      </c>
      <c r="E16" s="4">
        <v>1</v>
      </c>
      <c r="F16" s="4">
        <v>2</v>
      </c>
      <c r="G16" s="4">
        <v>1080</v>
      </c>
      <c r="H16" s="28">
        <v>0.33</v>
      </c>
      <c r="I16" s="4">
        <v>1.89</v>
      </c>
      <c r="J16" s="25">
        <v>16</v>
      </c>
      <c r="K16" s="25">
        <v>20</v>
      </c>
      <c r="L16" s="25">
        <v>100</v>
      </c>
      <c r="M16" s="9">
        <v>3.3</v>
      </c>
      <c r="N16" s="9">
        <v>50</v>
      </c>
      <c r="O16" s="10">
        <v>0.22</v>
      </c>
      <c r="P16" s="10" t="s">
        <v>34</v>
      </c>
      <c r="Q16" s="10" t="s">
        <v>34</v>
      </c>
      <c r="R16" s="11" t="s">
        <v>34</v>
      </c>
      <c r="S16" s="11" t="s">
        <v>34</v>
      </c>
      <c r="T16" s="11" t="s">
        <v>34</v>
      </c>
      <c r="U16" s="26" t="s">
        <v>34</v>
      </c>
      <c r="V16" s="8">
        <v>132</v>
      </c>
      <c r="W16" s="8" t="s">
        <v>34</v>
      </c>
      <c r="X16" s="8" t="s">
        <v>34</v>
      </c>
      <c r="Y16" s="53" t="s">
        <v>34</v>
      </c>
    </row>
    <row r="17" spans="1:25" x14ac:dyDescent="0.25">
      <c r="A17" s="48">
        <v>15</v>
      </c>
      <c r="B17" s="49" t="s">
        <v>55</v>
      </c>
      <c r="C17" s="4" t="s">
        <v>51</v>
      </c>
      <c r="D17" s="4" t="s">
        <v>87</v>
      </c>
      <c r="E17" s="4">
        <v>1</v>
      </c>
      <c r="F17" s="4">
        <v>2</v>
      </c>
      <c r="G17" s="4">
        <v>1814</v>
      </c>
      <c r="H17" s="4">
        <v>0.28999999999999998</v>
      </c>
      <c r="I17" s="4">
        <v>2.16</v>
      </c>
      <c r="J17" s="25">
        <v>23</v>
      </c>
      <c r="K17" s="25">
        <v>20</v>
      </c>
      <c r="L17" s="25">
        <v>100</v>
      </c>
      <c r="M17" s="9">
        <v>1.21</v>
      </c>
      <c r="N17" s="9">
        <v>6.6</v>
      </c>
      <c r="O17" s="10">
        <v>0.24</v>
      </c>
      <c r="P17" s="10" t="s">
        <v>34</v>
      </c>
      <c r="Q17" s="10" t="s">
        <v>34</v>
      </c>
      <c r="R17" s="11" t="s">
        <v>34</v>
      </c>
      <c r="S17" s="11" t="s">
        <v>34</v>
      </c>
      <c r="T17" s="11" t="s">
        <v>34</v>
      </c>
      <c r="U17" s="26" t="s">
        <v>34</v>
      </c>
      <c r="V17" s="8">
        <v>122</v>
      </c>
      <c r="W17" s="8" t="s">
        <v>34</v>
      </c>
      <c r="X17" s="8" t="s">
        <v>34</v>
      </c>
      <c r="Y17" s="53" t="s">
        <v>34</v>
      </c>
    </row>
    <row r="18" spans="1:25" x14ac:dyDescent="0.25">
      <c r="A18" s="48">
        <v>16</v>
      </c>
      <c r="B18" s="49" t="s">
        <v>55</v>
      </c>
      <c r="C18" s="4" t="s">
        <v>63</v>
      </c>
      <c r="D18" s="4" t="s">
        <v>64</v>
      </c>
      <c r="E18" s="4">
        <v>1</v>
      </c>
      <c r="F18" s="4">
        <v>2</v>
      </c>
      <c r="G18" s="4">
        <v>1525</v>
      </c>
      <c r="H18" s="4">
        <v>0.28000000000000003</v>
      </c>
      <c r="I18" s="4">
        <v>2.19</v>
      </c>
      <c r="J18" s="25">
        <v>24</v>
      </c>
      <c r="K18" s="25">
        <v>20</v>
      </c>
      <c r="L18" s="25">
        <v>100</v>
      </c>
      <c r="M18" s="9">
        <v>6.6</v>
      </c>
      <c r="N18" s="9">
        <v>44</v>
      </c>
      <c r="O18" s="10">
        <v>0.17</v>
      </c>
      <c r="P18" s="10">
        <v>0.15</v>
      </c>
      <c r="Q18" s="27">
        <v>0.3</v>
      </c>
      <c r="R18" s="11" t="s">
        <v>34</v>
      </c>
      <c r="S18" s="11" t="s">
        <v>34</v>
      </c>
      <c r="T18" s="11" t="s">
        <v>34</v>
      </c>
      <c r="U18" s="26" t="s">
        <v>34</v>
      </c>
      <c r="V18" s="8">
        <v>120</v>
      </c>
      <c r="W18" s="8" t="s">
        <v>34</v>
      </c>
      <c r="X18" s="8" t="s">
        <v>34</v>
      </c>
      <c r="Y18" s="53" t="s">
        <v>34</v>
      </c>
    </row>
    <row r="19" spans="1:25" x14ac:dyDescent="0.25">
      <c r="A19" s="48">
        <v>17</v>
      </c>
      <c r="B19" s="49" t="s">
        <v>55</v>
      </c>
      <c r="C19" s="4" t="s">
        <v>65</v>
      </c>
      <c r="D19" s="4" t="s">
        <v>66</v>
      </c>
      <c r="E19" s="4">
        <v>1</v>
      </c>
      <c r="F19" s="4">
        <v>2</v>
      </c>
      <c r="G19" s="4">
        <v>1475</v>
      </c>
      <c r="H19" s="4">
        <v>0.25</v>
      </c>
      <c r="I19" s="4">
        <v>2.06</v>
      </c>
      <c r="J19" s="25">
        <v>20</v>
      </c>
      <c r="K19" s="25">
        <v>20</v>
      </c>
      <c r="L19" s="25">
        <v>100</v>
      </c>
      <c r="M19" s="9">
        <v>1.7</v>
      </c>
      <c r="N19" s="9">
        <v>6.7</v>
      </c>
      <c r="O19" s="10">
        <v>0.19</v>
      </c>
      <c r="P19" s="10">
        <v>0.12</v>
      </c>
      <c r="Q19" s="10">
        <v>0.15</v>
      </c>
      <c r="R19" s="11" t="s">
        <v>34</v>
      </c>
      <c r="S19" s="11" t="s">
        <v>34</v>
      </c>
      <c r="T19" s="11" t="s">
        <v>34</v>
      </c>
      <c r="U19" s="26" t="s">
        <v>34</v>
      </c>
      <c r="V19" s="8">
        <v>132</v>
      </c>
      <c r="W19" s="8" t="s">
        <v>34</v>
      </c>
      <c r="X19" s="8" t="s">
        <v>34</v>
      </c>
      <c r="Y19" s="53" t="s">
        <v>34</v>
      </c>
    </row>
    <row r="20" spans="1:25" x14ac:dyDescent="0.25">
      <c r="A20" s="48">
        <v>18</v>
      </c>
      <c r="B20" s="49" t="s">
        <v>55</v>
      </c>
      <c r="C20" s="4" t="s">
        <v>43</v>
      </c>
      <c r="D20" s="4" t="s">
        <v>67</v>
      </c>
      <c r="E20" s="4">
        <v>1</v>
      </c>
      <c r="F20" s="4">
        <v>2</v>
      </c>
      <c r="G20" s="4">
        <v>1828</v>
      </c>
      <c r="H20" s="28">
        <v>0.3</v>
      </c>
      <c r="I20" s="4">
        <v>2.4500000000000002</v>
      </c>
      <c r="J20" s="25">
        <v>41.8</v>
      </c>
      <c r="K20" s="25">
        <v>20</v>
      </c>
      <c r="L20" s="25">
        <v>100</v>
      </c>
      <c r="M20" s="9">
        <v>10</v>
      </c>
      <c r="N20" s="9">
        <v>129</v>
      </c>
      <c r="O20" s="10">
        <v>0.32</v>
      </c>
      <c r="P20" s="10">
        <v>0.43</v>
      </c>
      <c r="Q20" s="10" t="s">
        <v>34</v>
      </c>
      <c r="R20" s="11" t="s">
        <v>34</v>
      </c>
      <c r="S20" s="11" t="s">
        <v>34</v>
      </c>
      <c r="T20" s="11" t="s">
        <v>34</v>
      </c>
      <c r="U20" s="26" t="s">
        <v>34</v>
      </c>
      <c r="V20" s="8">
        <v>165</v>
      </c>
      <c r="W20" s="8" t="s">
        <v>34</v>
      </c>
      <c r="X20" s="8" t="s">
        <v>34</v>
      </c>
      <c r="Y20" s="53" t="s">
        <v>34</v>
      </c>
    </row>
    <row r="21" spans="1:25" x14ac:dyDescent="0.25">
      <c r="A21" s="48">
        <v>19</v>
      </c>
      <c r="B21" s="49" t="s">
        <v>42</v>
      </c>
      <c r="C21" s="4" t="s">
        <v>65</v>
      </c>
      <c r="D21" s="4" t="s">
        <v>68</v>
      </c>
      <c r="E21" s="4">
        <v>2</v>
      </c>
      <c r="F21" s="4">
        <v>2</v>
      </c>
      <c r="G21" s="4">
        <v>1723</v>
      </c>
      <c r="H21" s="4">
        <v>0.28999999999999998</v>
      </c>
      <c r="I21" s="4">
        <v>2.31</v>
      </c>
      <c r="J21" s="25">
        <v>6.7</v>
      </c>
      <c r="K21" s="25">
        <v>20</v>
      </c>
      <c r="L21" s="25">
        <v>100</v>
      </c>
      <c r="M21" s="9">
        <v>6.6</v>
      </c>
      <c r="N21" s="9">
        <v>41</v>
      </c>
      <c r="O21" s="10">
        <v>0.41</v>
      </c>
      <c r="P21" s="10" t="s">
        <v>34</v>
      </c>
      <c r="Q21" s="10" t="s">
        <v>34</v>
      </c>
      <c r="R21" s="29">
        <v>5.0999999999999996</v>
      </c>
      <c r="S21" s="11" t="s">
        <v>34</v>
      </c>
      <c r="T21" s="29">
        <v>5.0999999999999996</v>
      </c>
      <c r="U21" s="26" t="s">
        <v>34</v>
      </c>
      <c r="V21" s="8">
        <v>21</v>
      </c>
      <c r="W21" s="8">
        <v>917</v>
      </c>
      <c r="X21" s="8">
        <v>938</v>
      </c>
      <c r="Y21" s="53">
        <v>46.18</v>
      </c>
    </row>
    <row r="22" spans="1:25" x14ac:dyDescent="0.25">
      <c r="A22" s="52">
        <v>20</v>
      </c>
      <c r="B22" s="50" t="s">
        <v>55</v>
      </c>
      <c r="C22" s="4" t="s">
        <v>75</v>
      </c>
      <c r="D22" s="4" t="s">
        <v>76</v>
      </c>
      <c r="E22" s="4">
        <v>1</v>
      </c>
      <c r="F22" s="4">
        <v>2</v>
      </c>
      <c r="G22" s="4">
        <v>1195</v>
      </c>
      <c r="H22" s="28">
        <v>0.3</v>
      </c>
      <c r="I22" s="4">
        <v>1.98</v>
      </c>
      <c r="J22" s="25">
        <v>18.8</v>
      </c>
      <c r="K22" s="25">
        <v>20</v>
      </c>
      <c r="L22" s="25">
        <v>100</v>
      </c>
      <c r="M22" s="9">
        <v>2.4</v>
      </c>
      <c r="N22" s="9">
        <v>50</v>
      </c>
      <c r="O22" s="10">
        <v>0.18</v>
      </c>
      <c r="P22" s="10" t="s">
        <v>34</v>
      </c>
      <c r="Q22" s="10" t="s">
        <v>34</v>
      </c>
      <c r="R22" s="11" t="s">
        <v>34</v>
      </c>
      <c r="S22" s="11" t="s">
        <v>34</v>
      </c>
      <c r="T22" s="11" t="s">
        <v>34</v>
      </c>
      <c r="U22" s="26" t="s">
        <v>34</v>
      </c>
      <c r="V22" s="8">
        <v>130</v>
      </c>
      <c r="W22" s="8" t="s">
        <v>34</v>
      </c>
      <c r="X22" s="8" t="s">
        <v>34</v>
      </c>
      <c r="Y22" s="53" t="s">
        <v>34</v>
      </c>
    </row>
    <row r="23" spans="1:25" s="5" customFormat="1" x14ac:dyDescent="0.25">
      <c r="A23" s="52">
        <v>21</v>
      </c>
      <c r="B23" s="50" t="s">
        <v>31</v>
      </c>
      <c r="C23" s="5" t="s">
        <v>75</v>
      </c>
      <c r="D23" s="5" t="s">
        <v>77</v>
      </c>
      <c r="E23" s="5">
        <v>3</v>
      </c>
      <c r="F23" s="5">
        <v>2</v>
      </c>
      <c r="G23" s="5">
        <v>1270</v>
      </c>
      <c r="H23" s="28">
        <v>0.3</v>
      </c>
      <c r="I23" s="5">
        <v>1.98</v>
      </c>
      <c r="J23" s="25">
        <v>22</v>
      </c>
      <c r="K23" s="25">
        <v>20</v>
      </c>
      <c r="L23" s="25">
        <v>100</v>
      </c>
      <c r="M23" s="9">
        <v>2.4</v>
      </c>
      <c r="N23" s="9">
        <v>50</v>
      </c>
      <c r="O23" s="10">
        <v>0.22</v>
      </c>
      <c r="P23" s="10" t="s">
        <v>34</v>
      </c>
      <c r="Q23" s="10" t="s">
        <v>34</v>
      </c>
      <c r="R23" s="11" t="s">
        <v>34</v>
      </c>
      <c r="S23" s="11" t="s">
        <v>34</v>
      </c>
      <c r="T23" s="11" t="s">
        <v>34</v>
      </c>
      <c r="U23" s="26" t="s">
        <v>34</v>
      </c>
      <c r="V23" s="8">
        <v>130</v>
      </c>
      <c r="W23" s="8">
        <v>100</v>
      </c>
      <c r="X23" s="8">
        <v>260</v>
      </c>
      <c r="Y23" s="53">
        <v>9.8000000000000007</v>
      </c>
    </row>
    <row r="24" spans="1:25" s="5" customFormat="1" x14ac:dyDescent="0.25">
      <c r="A24" s="52">
        <v>22</v>
      </c>
      <c r="B24" s="49" t="s">
        <v>83</v>
      </c>
      <c r="C24" s="5" t="s">
        <v>82</v>
      </c>
      <c r="D24" s="5" t="s">
        <v>84</v>
      </c>
      <c r="E24" s="5">
        <v>1</v>
      </c>
      <c r="F24" s="5">
        <v>4</v>
      </c>
      <c r="G24" s="5">
        <v>13800</v>
      </c>
      <c r="H24" s="28">
        <v>0.7</v>
      </c>
      <c r="I24" s="5">
        <v>6.85</v>
      </c>
      <c r="J24" s="25">
        <v>324</v>
      </c>
      <c r="K24" s="25">
        <v>20</v>
      </c>
      <c r="L24" s="25">
        <v>100</v>
      </c>
      <c r="M24" s="19" t="s">
        <v>34</v>
      </c>
      <c r="N24" s="19">
        <v>60</v>
      </c>
      <c r="O24" s="27">
        <v>1.3</v>
      </c>
      <c r="P24" s="21" t="s">
        <v>34</v>
      </c>
      <c r="Q24" s="21" t="s">
        <v>34</v>
      </c>
      <c r="R24" s="22" t="s">
        <v>34</v>
      </c>
      <c r="S24" s="22" t="s">
        <v>34</v>
      </c>
      <c r="T24" s="22" t="s">
        <v>34</v>
      </c>
      <c r="U24" s="26" t="s">
        <v>34</v>
      </c>
      <c r="V24" s="20">
        <v>250</v>
      </c>
      <c r="W24" s="20" t="s">
        <v>34</v>
      </c>
      <c r="X24" s="20" t="s">
        <v>34</v>
      </c>
      <c r="Y24" s="53" t="s">
        <v>34</v>
      </c>
    </row>
    <row r="25" spans="1:25" s="5" customFormat="1" x14ac:dyDescent="0.25">
      <c r="A25" s="52">
        <v>23</v>
      </c>
      <c r="B25" s="50" t="s">
        <v>88</v>
      </c>
      <c r="C25" s="5" t="s">
        <v>38</v>
      </c>
      <c r="D25" s="5" t="s">
        <v>106</v>
      </c>
      <c r="E25" s="5">
        <v>1</v>
      </c>
      <c r="F25" s="5">
        <v>2</v>
      </c>
      <c r="G25" s="5">
        <v>1355</v>
      </c>
      <c r="H25" s="28">
        <v>0.32</v>
      </c>
      <c r="I25" s="5">
        <v>1.98</v>
      </c>
      <c r="J25" s="25">
        <v>21</v>
      </c>
      <c r="K25" s="25">
        <v>20</v>
      </c>
      <c r="L25" s="25">
        <v>100</v>
      </c>
      <c r="M25" s="19">
        <v>3.3</v>
      </c>
      <c r="N25" s="19" t="s">
        <v>34</v>
      </c>
      <c r="O25" s="27">
        <v>0.2</v>
      </c>
      <c r="P25" s="31" t="s">
        <v>34</v>
      </c>
      <c r="Q25" s="31" t="s">
        <v>34</v>
      </c>
      <c r="R25" s="32" t="s">
        <v>34</v>
      </c>
      <c r="S25" s="32" t="s">
        <v>34</v>
      </c>
      <c r="T25" s="32" t="s">
        <v>34</v>
      </c>
      <c r="U25" s="26" t="s">
        <v>34</v>
      </c>
      <c r="V25" s="30">
        <v>132</v>
      </c>
      <c r="W25" s="30" t="s">
        <v>34</v>
      </c>
      <c r="X25" s="30" t="s">
        <v>34</v>
      </c>
      <c r="Y25" s="53" t="s">
        <v>34</v>
      </c>
    </row>
    <row r="26" spans="1:25" s="5" customFormat="1" x14ac:dyDescent="0.25">
      <c r="A26" s="52">
        <v>24</v>
      </c>
      <c r="B26" s="49" t="s">
        <v>55</v>
      </c>
      <c r="C26" s="5" t="s">
        <v>89</v>
      </c>
      <c r="D26" s="5" t="s">
        <v>90</v>
      </c>
      <c r="E26" s="5">
        <v>1</v>
      </c>
      <c r="F26" s="5">
        <v>2</v>
      </c>
      <c r="G26" s="5">
        <v>1120</v>
      </c>
      <c r="H26" s="28">
        <v>0.3</v>
      </c>
      <c r="I26" s="5">
        <v>1.92</v>
      </c>
      <c r="J26" s="25">
        <v>16</v>
      </c>
      <c r="K26" s="25">
        <v>20</v>
      </c>
      <c r="L26" s="25">
        <v>100</v>
      </c>
      <c r="M26" s="19">
        <v>3.3</v>
      </c>
      <c r="N26" s="19">
        <v>50</v>
      </c>
      <c r="O26" s="27">
        <v>0.13</v>
      </c>
      <c r="P26" s="31" t="s">
        <v>34</v>
      </c>
      <c r="Q26" s="31" t="s">
        <v>34</v>
      </c>
      <c r="R26" s="32" t="s">
        <v>34</v>
      </c>
      <c r="S26" s="32" t="s">
        <v>34</v>
      </c>
      <c r="T26" s="32" t="s">
        <v>34</v>
      </c>
      <c r="U26" s="26" t="s">
        <v>34</v>
      </c>
      <c r="V26" s="30">
        <v>150</v>
      </c>
      <c r="W26" s="30" t="s">
        <v>34</v>
      </c>
      <c r="X26" s="30" t="s">
        <v>34</v>
      </c>
      <c r="Y26" s="53" t="s">
        <v>34</v>
      </c>
    </row>
    <row r="27" spans="1:25" s="5" customFormat="1" x14ac:dyDescent="0.25">
      <c r="A27" s="52">
        <v>25</v>
      </c>
      <c r="B27" s="49" t="s">
        <v>55</v>
      </c>
      <c r="C27" s="5" t="s">
        <v>43</v>
      </c>
      <c r="D27" s="5" t="s">
        <v>91</v>
      </c>
      <c r="E27" s="5">
        <v>1</v>
      </c>
      <c r="F27" s="5">
        <v>2</v>
      </c>
      <c r="G27" s="5">
        <v>987</v>
      </c>
      <c r="H27" s="28">
        <v>0.28999999999999998</v>
      </c>
      <c r="I27" s="5">
        <v>2.0099999999999998</v>
      </c>
      <c r="J27" s="25">
        <v>12</v>
      </c>
      <c r="K27" s="25">
        <v>20</v>
      </c>
      <c r="L27" s="25">
        <v>100</v>
      </c>
      <c r="M27" s="19">
        <v>3.4</v>
      </c>
      <c r="N27" s="19">
        <v>48</v>
      </c>
      <c r="O27" s="27">
        <v>0.45</v>
      </c>
      <c r="P27" s="31">
        <v>0.39</v>
      </c>
      <c r="Q27" s="31">
        <v>0.51</v>
      </c>
      <c r="R27" s="32">
        <v>1.9</v>
      </c>
      <c r="S27" s="32">
        <v>1.7</v>
      </c>
      <c r="T27" s="32">
        <v>2.2000000000000002</v>
      </c>
      <c r="U27" s="26" t="s">
        <v>34</v>
      </c>
      <c r="V27" s="30">
        <v>80</v>
      </c>
      <c r="W27" s="30" t="s">
        <v>34</v>
      </c>
      <c r="X27" s="30" t="s">
        <v>34</v>
      </c>
      <c r="Y27" s="53" t="s">
        <v>34</v>
      </c>
    </row>
    <row r="28" spans="1:25" s="5" customFormat="1" x14ac:dyDescent="0.25">
      <c r="A28" s="52">
        <v>26</v>
      </c>
      <c r="B28" s="49" t="s">
        <v>42</v>
      </c>
      <c r="C28" s="5" t="s">
        <v>61</v>
      </c>
      <c r="D28" s="5" t="s">
        <v>92</v>
      </c>
      <c r="E28" s="5">
        <v>2</v>
      </c>
      <c r="F28" s="5">
        <v>2</v>
      </c>
      <c r="G28" s="5">
        <v>2310</v>
      </c>
      <c r="H28" s="28">
        <v>0.33</v>
      </c>
      <c r="I28" s="5">
        <v>2.4300000000000002</v>
      </c>
      <c r="J28" s="25">
        <v>12</v>
      </c>
      <c r="K28" s="25">
        <v>20</v>
      </c>
      <c r="L28" s="25">
        <v>100</v>
      </c>
      <c r="M28" s="19">
        <v>2.4</v>
      </c>
      <c r="N28" s="19">
        <v>24</v>
      </c>
      <c r="O28" s="27">
        <v>0.28000000000000003</v>
      </c>
      <c r="P28" s="34" t="s">
        <v>34</v>
      </c>
      <c r="Q28" s="34" t="s">
        <v>34</v>
      </c>
      <c r="R28" s="35" t="s">
        <v>34</v>
      </c>
      <c r="S28" s="35" t="s">
        <v>34</v>
      </c>
      <c r="T28" s="35" t="s">
        <v>34</v>
      </c>
      <c r="U28" s="26" t="s">
        <v>34</v>
      </c>
      <c r="V28" s="33">
        <v>52</v>
      </c>
      <c r="W28" s="33">
        <v>828</v>
      </c>
      <c r="X28" s="33">
        <v>880</v>
      </c>
      <c r="Y28" s="53">
        <v>45</v>
      </c>
    </row>
    <row r="29" spans="1:25" s="5" customFormat="1" x14ac:dyDescent="0.25">
      <c r="A29" s="52">
        <v>27</v>
      </c>
      <c r="B29" s="49" t="s">
        <v>55</v>
      </c>
      <c r="C29" s="5" t="s">
        <v>93</v>
      </c>
      <c r="D29" s="5" t="s">
        <v>94</v>
      </c>
      <c r="E29" s="5">
        <v>1</v>
      </c>
      <c r="F29" s="5">
        <v>2</v>
      </c>
      <c r="G29" s="5">
        <v>830</v>
      </c>
      <c r="H29" s="28">
        <v>0.3</v>
      </c>
      <c r="I29" s="5">
        <v>1.88</v>
      </c>
      <c r="J29" s="25">
        <v>10</v>
      </c>
      <c r="K29" s="25">
        <v>20</v>
      </c>
      <c r="L29" s="25">
        <v>100</v>
      </c>
      <c r="M29" s="19">
        <v>2</v>
      </c>
      <c r="N29" s="19">
        <v>10</v>
      </c>
      <c r="O29" s="27">
        <v>0.16250000000000001</v>
      </c>
      <c r="P29" s="34" t="s">
        <v>34</v>
      </c>
      <c r="Q29" s="34" t="s">
        <v>34</v>
      </c>
      <c r="R29" s="35" t="s">
        <v>34</v>
      </c>
      <c r="S29" s="35" t="s">
        <v>34</v>
      </c>
      <c r="T29" s="35" t="s">
        <v>34</v>
      </c>
      <c r="U29" s="26" t="s">
        <v>34</v>
      </c>
      <c r="V29" s="33">
        <v>80</v>
      </c>
      <c r="W29" s="33" t="s">
        <v>34</v>
      </c>
      <c r="X29" s="33" t="s">
        <v>34</v>
      </c>
      <c r="Y29" s="53" t="s">
        <v>34</v>
      </c>
    </row>
    <row r="30" spans="1:25" s="5" customFormat="1" x14ac:dyDescent="0.25">
      <c r="A30" s="52">
        <v>28</v>
      </c>
      <c r="B30" s="49" t="s">
        <v>55</v>
      </c>
      <c r="C30" s="5" t="s">
        <v>82</v>
      </c>
      <c r="D30" s="5" t="s">
        <v>95</v>
      </c>
      <c r="E30" s="5">
        <v>1</v>
      </c>
      <c r="F30" s="5">
        <v>2</v>
      </c>
      <c r="G30" s="5">
        <v>2380</v>
      </c>
      <c r="H30" s="28">
        <v>0.3</v>
      </c>
      <c r="I30" s="5">
        <v>2.39</v>
      </c>
      <c r="J30" s="25">
        <v>61.4</v>
      </c>
      <c r="K30" s="25">
        <v>20</v>
      </c>
      <c r="L30" s="25">
        <v>100</v>
      </c>
      <c r="M30" s="19">
        <v>10</v>
      </c>
      <c r="N30" s="19">
        <v>100</v>
      </c>
      <c r="O30" s="27">
        <v>0.26</v>
      </c>
      <c r="P30" s="37" t="s">
        <v>34</v>
      </c>
      <c r="Q30" s="37" t="s">
        <v>34</v>
      </c>
      <c r="R30" s="38" t="s">
        <v>34</v>
      </c>
      <c r="S30" s="38" t="s">
        <v>34</v>
      </c>
      <c r="T30" s="38" t="s">
        <v>34</v>
      </c>
      <c r="U30" s="26" t="s">
        <v>34</v>
      </c>
      <c r="V30" s="36">
        <v>300</v>
      </c>
      <c r="W30" s="36" t="s">
        <v>34</v>
      </c>
      <c r="X30" s="36" t="s">
        <v>34</v>
      </c>
      <c r="Y30" s="53" t="s">
        <v>34</v>
      </c>
    </row>
    <row r="31" spans="1:25" s="5" customFormat="1" x14ac:dyDescent="0.25">
      <c r="A31" s="52">
        <v>29</v>
      </c>
      <c r="B31" s="49" t="s">
        <v>103</v>
      </c>
      <c r="C31" s="5" t="s">
        <v>40</v>
      </c>
      <c r="D31" s="5" t="s">
        <v>96</v>
      </c>
      <c r="E31" s="5">
        <v>1</v>
      </c>
      <c r="F31" s="5">
        <v>5</v>
      </c>
      <c r="G31" s="5">
        <v>1410</v>
      </c>
      <c r="H31" s="28">
        <v>0.34</v>
      </c>
      <c r="I31" s="5">
        <v>2.66</v>
      </c>
      <c r="J31" s="25">
        <v>22</v>
      </c>
      <c r="K31" s="25">
        <v>20</v>
      </c>
      <c r="L31" s="25">
        <v>100</v>
      </c>
      <c r="M31" s="19">
        <v>3</v>
      </c>
      <c r="N31" s="19">
        <v>6</v>
      </c>
      <c r="O31" s="27">
        <v>0.26</v>
      </c>
      <c r="P31" s="40" t="s">
        <v>34</v>
      </c>
      <c r="Q31" s="40" t="s">
        <v>34</v>
      </c>
      <c r="R31" s="41" t="s">
        <v>34</v>
      </c>
      <c r="S31" s="41" t="s">
        <v>34</v>
      </c>
      <c r="T31" s="41" t="s">
        <v>34</v>
      </c>
      <c r="U31" s="26" t="s">
        <v>34</v>
      </c>
      <c r="V31" s="39">
        <v>106</v>
      </c>
      <c r="W31" s="39" t="s">
        <v>34</v>
      </c>
      <c r="X31" s="39" t="s">
        <v>34</v>
      </c>
      <c r="Y31" s="53" t="s">
        <v>34</v>
      </c>
    </row>
    <row r="32" spans="1:25" s="5" customFormat="1" x14ac:dyDescent="0.25">
      <c r="A32" s="52">
        <v>30</v>
      </c>
      <c r="B32" s="49" t="s">
        <v>103</v>
      </c>
      <c r="C32" s="5" t="s">
        <v>97</v>
      </c>
      <c r="D32" s="5" t="s">
        <v>98</v>
      </c>
      <c r="E32" s="5">
        <v>1</v>
      </c>
      <c r="F32" s="5">
        <v>5</v>
      </c>
      <c r="G32" s="5">
        <v>1315</v>
      </c>
      <c r="H32" s="28">
        <v>0.35</v>
      </c>
      <c r="I32" s="5">
        <v>2.68</v>
      </c>
      <c r="J32" s="25">
        <v>22.5</v>
      </c>
      <c r="K32" s="25">
        <v>20</v>
      </c>
      <c r="L32" s="25">
        <v>100</v>
      </c>
      <c r="M32" s="19">
        <v>2.8</v>
      </c>
      <c r="N32" s="19">
        <f>22.5/1</f>
        <v>22.5</v>
      </c>
      <c r="O32" s="27">
        <v>0.18</v>
      </c>
      <c r="P32" s="40" t="s">
        <v>34</v>
      </c>
      <c r="Q32" s="40" t="s">
        <v>34</v>
      </c>
      <c r="R32" s="41" t="s">
        <v>34</v>
      </c>
      <c r="S32" s="41" t="s">
        <v>34</v>
      </c>
      <c r="T32" s="41" t="s">
        <v>34</v>
      </c>
      <c r="U32" s="26" t="s">
        <v>34</v>
      </c>
      <c r="V32" s="39">
        <v>170</v>
      </c>
      <c r="W32" s="39" t="s">
        <v>34</v>
      </c>
      <c r="X32" s="39" t="s">
        <v>34</v>
      </c>
      <c r="Y32" s="53" t="s">
        <v>34</v>
      </c>
    </row>
    <row r="33" spans="1:25" s="5" customFormat="1" x14ac:dyDescent="0.25">
      <c r="A33" s="52">
        <v>31</v>
      </c>
      <c r="B33" s="49" t="s">
        <v>83</v>
      </c>
      <c r="C33" s="5" t="s">
        <v>99</v>
      </c>
      <c r="D33" s="5" t="s">
        <v>100</v>
      </c>
      <c r="E33" s="5">
        <v>1</v>
      </c>
      <c r="F33" s="5">
        <v>4</v>
      </c>
      <c r="G33" s="5">
        <v>12500</v>
      </c>
      <c r="H33" s="28">
        <v>0.7</v>
      </c>
      <c r="I33" s="5">
        <v>7.12</v>
      </c>
      <c r="J33" s="25">
        <v>150</v>
      </c>
      <c r="K33" s="25">
        <v>20</v>
      </c>
      <c r="L33" s="25">
        <v>100</v>
      </c>
      <c r="M33" s="19">
        <v>26</v>
      </c>
      <c r="N33" s="19">
        <v>500</v>
      </c>
      <c r="O33" s="27">
        <v>1.1299999999999999</v>
      </c>
      <c r="P33" s="43" t="s">
        <v>34</v>
      </c>
      <c r="Q33" s="43" t="s">
        <v>34</v>
      </c>
      <c r="R33" s="44" t="s">
        <v>34</v>
      </c>
      <c r="S33" s="44" t="s">
        <v>34</v>
      </c>
      <c r="T33" s="44" t="s">
        <v>34</v>
      </c>
      <c r="U33" s="26" t="s">
        <v>34</v>
      </c>
      <c r="V33" s="42">
        <v>300</v>
      </c>
      <c r="W33" s="42" t="s">
        <v>34</v>
      </c>
      <c r="X33" s="42" t="s">
        <v>34</v>
      </c>
      <c r="Y33" s="53" t="s">
        <v>34</v>
      </c>
    </row>
    <row r="34" spans="1:25" s="5" customFormat="1" x14ac:dyDescent="0.25">
      <c r="A34" s="52">
        <v>32</v>
      </c>
      <c r="B34" s="49" t="s">
        <v>104</v>
      </c>
      <c r="C34" s="5" t="s">
        <v>105</v>
      </c>
      <c r="D34" s="5" t="s">
        <v>111</v>
      </c>
      <c r="E34" s="5">
        <v>1</v>
      </c>
      <c r="F34" s="5">
        <v>6</v>
      </c>
      <c r="G34" s="5">
        <v>7484</v>
      </c>
      <c r="H34" s="28">
        <v>0.5</v>
      </c>
      <c r="I34" s="5">
        <v>4.3099999999999996</v>
      </c>
      <c r="J34" s="25">
        <v>120</v>
      </c>
      <c r="K34" s="25">
        <v>20</v>
      </c>
      <c r="L34" s="25">
        <v>100</v>
      </c>
      <c r="M34" s="19">
        <v>3.4</v>
      </c>
      <c r="N34" s="19">
        <v>20</v>
      </c>
      <c r="O34" s="27">
        <v>0.97499999999999998</v>
      </c>
      <c r="P34" s="46" t="s">
        <v>34</v>
      </c>
      <c r="Q34" s="46" t="s">
        <v>34</v>
      </c>
      <c r="R34" s="47" t="s">
        <v>34</v>
      </c>
      <c r="S34" s="47" t="s">
        <v>34</v>
      </c>
      <c r="T34" s="47"/>
      <c r="U34" s="26" t="s">
        <v>34</v>
      </c>
      <c r="V34" s="45">
        <v>160</v>
      </c>
      <c r="W34" s="45" t="s">
        <v>34</v>
      </c>
      <c r="X34" s="45" t="s">
        <v>34</v>
      </c>
      <c r="Y34" s="53" t="s">
        <v>34</v>
      </c>
    </row>
    <row r="35" spans="1:25" s="5" customFormat="1" x14ac:dyDescent="0.25">
      <c r="A35" s="52">
        <v>33</v>
      </c>
      <c r="B35" s="49" t="s">
        <v>104</v>
      </c>
      <c r="C35" s="5" t="s">
        <v>105</v>
      </c>
      <c r="D35" s="5" t="s">
        <v>112</v>
      </c>
      <c r="E35" s="5">
        <v>1</v>
      </c>
      <c r="F35" s="5">
        <v>6</v>
      </c>
      <c r="G35" s="5">
        <f>9979</f>
        <v>9979</v>
      </c>
      <c r="H35" s="28">
        <v>0.5</v>
      </c>
      <c r="I35" s="5">
        <v>4.3099999999999996</v>
      </c>
      <c r="J35" s="25">
        <v>120</v>
      </c>
      <c r="K35" s="25">
        <v>20</v>
      </c>
      <c r="L35" s="25">
        <v>100</v>
      </c>
      <c r="M35" s="19">
        <v>3.4</v>
      </c>
      <c r="N35" s="19">
        <v>20</v>
      </c>
      <c r="O35" s="27">
        <v>1.387</v>
      </c>
      <c r="P35" s="46" t="s">
        <v>34</v>
      </c>
      <c r="Q35" s="46" t="s">
        <v>34</v>
      </c>
      <c r="R35" s="47" t="s">
        <v>34</v>
      </c>
      <c r="S35" s="47" t="s">
        <v>34</v>
      </c>
      <c r="T35" s="47" t="s">
        <v>34</v>
      </c>
      <c r="U35" s="26" t="s">
        <v>34</v>
      </c>
      <c r="V35" s="45">
        <v>112.5</v>
      </c>
      <c r="W35" s="45" t="s">
        <v>34</v>
      </c>
      <c r="X35" s="45" t="s">
        <v>34</v>
      </c>
      <c r="Y35" s="53" t="s">
        <v>34</v>
      </c>
    </row>
    <row r="36" spans="1:25" s="5" customFormat="1" ht="15.75" thickBot="1" x14ac:dyDescent="0.3">
      <c r="A36" s="52">
        <v>34</v>
      </c>
      <c r="B36" s="49" t="s">
        <v>104</v>
      </c>
      <c r="C36" s="5" t="s">
        <v>105</v>
      </c>
      <c r="D36" s="5" t="s">
        <v>113</v>
      </c>
      <c r="E36" s="5">
        <v>1</v>
      </c>
      <c r="F36" s="5">
        <v>6</v>
      </c>
      <c r="G36" s="5">
        <v>11793</v>
      </c>
      <c r="H36" s="28">
        <v>0.5</v>
      </c>
      <c r="I36" s="5">
        <v>4.3099999999999996</v>
      </c>
      <c r="J36" s="25">
        <v>120</v>
      </c>
      <c r="K36" s="25">
        <v>20</v>
      </c>
      <c r="L36" s="25">
        <v>100</v>
      </c>
      <c r="M36" s="19">
        <v>3.4</v>
      </c>
      <c r="N36" s="19">
        <v>20</v>
      </c>
      <c r="O36" s="46">
        <v>2.4</v>
      </c>
      <c r="P36" s="46" t="s">
        <v>34</v>
      </c>
      <c r="Q36" s="46" t="s">
        <v>34</v>
      </c>
      <c r="R36" s="47" t="s">
        <v>34</v>
      </c>
      <c r="S36" s="47" t="s">
        <v>34</v>
      </c>
      <c r="T36" s="47" t="s">
        <v>34</v>
      </c>
      <c r="U36" s="26" t="s">
        <v>34</v>
      </c>
      <c r="V36" s="45">
        <v>65</v>
      </c>
      <c r="W36" s="45" t="s">
        <v>34</v>
      </c>
      <c r="X36" s="45" t="s">
        <v>34</v>
      </c>
      <c r="Y36" s="53" t="s">
        <v>34</v>
      </c>
    </row>
    <row r="37" spans="1:25" ht="27" customHeight="1" thickTop="1" thickBot="1" x14ac:dyDescent="0.3">
      <c r="A37" s="77" t="s">
        <v>16</v>
      </c>
      <c r="B37" s="77"/>
      <c r="C37" s="3" t="s">
        <v>12</v>
      </c>
      <c r="R37" s="5"/>
    </row>
    <row r="38" spans="1:25" ht="33" customHeight="1" x14ac:dyDescent="0.25">
      <c r="A38" s="1" t="s">
        <v>1</v>
      </c>
      <c r="B38" s="1"/>
      <c r="C38" s="1">
        <v>1</v>
      </c>
      <c r="E38"/>
      <c r="K38" s="65"/>
    </row>
    <row r="39" spans="1:25" ht="42.75" customHeight="1" x14ac:dyDescent="0.25">
      <c r="A39" s="23" t="s">
        <v>2</v>
      </c>
      <c r="B39" s="23"/>
      <c r="C39" s="23">
        <v>2</v>
      </c>
      <c r="D39" s="5"/>
    </row>
    <row r="40" spans="1:25" s="5" customFormat="1" ht="42.75" customHeight="1" x14ac:dyDescent="0.25">
      <c r="A40" s="23" t="s">
        <v>10</v>
      </c>
      <c r="B40" s="23"/>
      <c r="C40" s="23">
        <v>4</v>
      </c>
    </row>
    <row r="41" spans="1:25" ht="36" customHeight="1" x14ac:dyDescent="0.25">
      <c r="A41" s="2" t="s">
        <v>3</v>
      </c>
      <c r="B41"/>
      <c r="C41" s="2">
        <v>5</v>
      </c>
    </row>
    <row r="42" spans="1:25" ht="36" customHeight="1" x14ac:dyDescent="0.25">
      <c r="A42" s="2" t="s">
        <v>4</v>
      </c>
      <c r="B42" s="2"/>
      <c r="C42" s="2">
        <v>6</v>
      </c>
    </row>
    <row r="43" spans="1:25" ht="47.25" customHeight="1" thickBot="1" x14ac:dyDescent="0.3">
      <c r="A43" s="24" t="s">
        <v>73</v>
      </c>
      <c r="B43" s="24"/>
      <c r="C43" s="24">
        <v>8</v>
      </c>
      <c r="F43"/>
    </row>
    <row r="44" spans="1:25" ht="16.5" thickTop="1" thickBot="1" x14ac:dyDescent="0.3"/>
    <row r="45" spans="1:25" ht="16.5" thickTop="1" thickBot="1" x14ac:dyDescent="0.3">
      <c r="A45" s="77" t="s">
        <v>22</v>
      </c>
      <c r="B45" s="77"/>
      <c r="C45" s="3" t="s">
        <v>12</v>
      </c>
    </row>
    <row r="46" spans="1:25" x14ac:dyDescent="0.25">
      <c r="A46" s="1" t="s">
        <v>13</v>
      </c>
      <c r="B46" s="1" t="s">
        <v>24</v>
      </c>
      <c r="C46" s="1">
        <v>1</v>
      </c>
      <c r="G46"/>
    </row>
    <row r="47" spans="1:25" x14ac:dyDescent="0.25">
      <c r="A47" s="2" t="s">
        <v>14</v>
      </c>
      <c r="B47" s="2" t="s">
        <v>23</v>
      </c>
      <c r="C47" s="2">
        <v>2</v>
      </c>
    </row>
    <row r="48" spans="1:25" ht="25.5" x14ac:dyDescent="0.25">
      <c r="A48" s="2" t="s">
        <v>15</v>
      </c>
      <c r="B48" s="2" t="s">
        <v>26</v>
      </c>
      <c r="C48" s="2">
        <v>3</v>
      </c>
    </row>
  </sheetData>
  <mergeCells count="7">
    <mergeCell ref="A45:B45"/>
    <mergeCell ref="A37:B37"/>
    <mergeCell ref="V1:X1"/>
    <mergeCell ref="O1:Q1"/>
    <mergeCell ref="R1:U1"/>
    <mergeCell ref="M1:N1"/>
    <mergeCell ref="A1:F1"/>
  </mergeCells>
  <pageMargins left="0.25" right="0.25" top="0.75" bottom="0.75" header="0.3" footer="0.3"/>
  <pageSetup paperSize="9" scale="8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evModel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2015-03-31T15:37:16Z</dcterms:modified>
</cp:coreProperties>
</file>